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hortifrutchile.sharepoint.com/sites/ControldeGestinCorp/Archivos/Investor Relations/Reportes Trimetrales/46. 4T22/Serie EEFF/"/>
    </mc:Choice>
  </mc:AlternateContent>
  <xr:revisionPtr revIDLastSave="333" documentId="13_ncr:1_{68E00220-7779-443E-B773-38E013B97CB8}" xr6:coauthVersionLast="47" xr6:coauthVersionMax="47" xr10:uidLastSave="{4BE6BA1E-3595-4ED2-8EDB-69C872A5D2C4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93" i="1" l="1"/>
  <c r="AR192" i="1"/>
  <c r="AR191" i="1"/>
  <c r="AR190" i="1"/>
  <c r="AR189" i="1"/>
  <c r="AR188" i="1"/>
  <c r="AR187" i="1"/>
  <c r="AR183" i="1"/>
  <c r="AR186" i="1" s="1"/>
  <c r="AR177" i="1"/>
  <c r="AR176" i="1"/>
  <c r="AR175" i="1"/>
  <c r="AR174" i="1"/>
  <c r="AR173" i="1"/>
  <c r="AR172" i="1"/>
  <c r="AR171" i="1"/>
  <c r="AR170" i="1"/>
  <c r="AR169" i="1"/>
  <c r="AR148" i="1"/>
  <c r="AR142" i="1"/>
  <c r="AR136" i="1"/>
  <c r="AR130" i="1"/>
  <c r="AR124" i="1"/>
  <c r="AR118" i="1"/>
  <c r="AR159" i="1"/>
  <c r="AR147" i="1"/>
  <c r="AR141" i="1"/>
  <c r="AR135" i="1"/>
  <c r="AR129" i="1"/>
  <c r="AR123" i="1"/>
  <c r="AR117" i="1"/>
  <c r="AR160" i="1" l="1"/>
  <c r="AR119" i="1" l="1"/>
  <c r="AR137" i="1"/>
  <c r="AR138" i="1" s="1"/>
  <c r="AR149" i="1"/>
  <c r="AR150" i="1" s="1"/>
  <c r="AR131" i="1"/>
  <c r="AR132" i="1" s="1"/>
  <c r="AR143" i="1"/>
  <c r="AR144" i="1" s="1"/>
  <c r="AR125" i="1"/>
  <c r="AR126" i="1" s="1"/>
  <c r="AR120" i="1" l="1"/>
  <c r="AR161" i="1"/>
  <c r="AR162" i="1" s="1"/>
  <c r="AR109" i="1" l="1"/>
  <c r="AR106" i="1"/>
  <c r="AR105" i="1"/>
  <c r="AR100" i="1"/>
  <c r="AR96" i="1"/>
  <c r="AR94" i="1"/>
  <c r="AR93" i="1"/>
  <c r="AR92" i="1"/>
  <c r="AR91" i="1"/>
  <c r="AR90" i="1"/>
  <c r="AR89" i="1"/>
  <c r="AR87" i="1"/>
  <c r="AR86" i="1"/>
  <c r="AR82" i="1"/>
  <c r="AR83" i="1" s="1"/>
  <c r="AR81" i="1"/>
  <c r="AR71" i="1"/>
  <c r="AR69" i="1"/>
  <c r="AR67" i="1"/>
  <c r="AR66" i="1"/>
  <c r="AR65" i="1"/>
  <c r="AR64" i="1"/>
  <c r="AR58" i="1"/>
  <c r="AR57" i="1"/>
  <c r="AR56" i="1"/>
  <c r="AR55" i="1"/>
  <c r="AR54" i="1"/>
  <c r="AR53" i="1"/>
  <c r="AR50" i="1"/>
  <c r="AR48" i="1"/>
  <c r="AR47" i="1"/>
  <c r="AR46" i="1"/>
  <c r="AR45" i="1"/>
  <c r="AR44" i="1"/>
  <c r="AR43" i="1"/>
  <c r="AR42" i="1"/>
  <c r="AR41" i="1"/>
  <c r="AR35" i="1"/>
  <c r="AR33" i="1"/>
  <c r="AR32" i="1"/>
  <c r="AR31" i="1"/>
  <c r="AR30" i="1"/>
  <c r="AR29" i="1"/>
  <c r="AR28" i="1"/>
  <c r="AR27" i="1"/>
  <c r="AR26" i="1"/>
  <c r="AR25" i="1"/>
  <c r="AR20" i="1"/>
  <c r="AR22" i="1" s="1"/>
  <c r="AR18" i="1"/>
  <c r="AR17" i="1"/>
  <c r="AR16" i="1"/>
  <c r="AR15" i="1"/>
  <c r="AR14" i="1"/>
  <c r="AR13" i="1"/>
  <c r="AR12" i="1"/>
  <c r="AR11" i="1"/>
  <c r="AR19" i="1" s="1"/>
  <c r="AQ177" i="1"/>
  <c r="AQ174" i="1"/>
  <c r="AQ150" i="1"/>
  <c r="AQ144" i="1"/>
  <c r="AQ138" i="1"/>
  <c r="AQ132" i="1"/>
  <c r="AQ120" i="1"/>
  <c r="AQ159" i="1"/>
  <c r="AR23" i="1" l="1"/>
  <c r="AR107" i="1"/>
  <c r="AR99" i="1"/>
  <c r="AR101" i="1" s="1"/>
  <c r="AR103" i="1" s="1"/>
  <c r="AR70" i="1"/>
  <c r="AR61" i="1"/>
  <c r="AR62" i="1" s="1"/>
  <c r="AR49" i="1"/>
  <c r="AR51" i="1" s="1"/>
  <c r="AR36" i="1"/>
  <c r="AR37" i="1" s="1"/>
  <c r="AQ160" i="1"/>
  <c r="AQ161" i="1"/>
  <c r="AQ126" i="1"/>
  <c r="AR73" i="1" l="1"/>
  <c r="AR72" i="1"/>
  <c r="AQ162" i="1"/>
  <c r="AQ70" i="1" l="1"/>
  <c r="AQ188" i="1"/>
  <c r="AQ22" i="1"/>
  <c r="AP177" i="1"/>
  <c r="AP174" i="1"/>
  <c r="AP159" i="1"/>
  <c r="AQ36" i="1" l="1"/>
  <c r="AQ49" i="1"/>
  <c r="AQ51" i="1" s="1"/>
  <c r="AQ19" i="1"/>
  <c r="AQ23" i="1" s="1"/>
  <c r="AQ189" i="1"/>
  <c r="AQ187" i="1"/>
  <c r="AQ107" i="1"/>
  <c r="AQ83" i="1"/>
  <c r="AQ99" i="1" s="1"/>
  <c r="AQ101" i="1" s="1"/>
  <c r="AQ103" i="1" s="1"/>
  <c r="AQ61" i="1"/>
  <c r="AQ72" i="1"/>
  <c r="AP161" i="1"/>
  <c r="AP160" i="1"/>
  <c r="AQ183" i="1" l="1"/>
  <c r="AQ37" i="1"/>
  <c r="AQ62" i="1"/>
  <c r="AQ73" i="1" s="1"/>
  <c r="AP162" i="1"/>
  <c r="AP150" i="1"/>
  <c r="AP144" i="1"/>
  <c r="AP138" i="1"/>
  <c r="AP132" i="1"/>
  <c r="AP126" i="1"/>
  <c r="AP120" i="1"/>
  <c r="AP107" i="1"/>
  <c r="AP83" i="1"/>
  <c r="AP22" i="1"/>
  <c r="AQ186" i="1" l="1"/>
  <c r="AP99" i="1"/>
  <c r="AP101" i="1" s="1"/>
  <c r="AP103" i="1" s="1"/>
  <c r="AP70" i="1"/>
  <c r="AP72" i="1" s="1"/>
  <c r="AP36" i="1"/>
  <c r="AP49" i="1"/>
  <c r="AP51" i="1" s="1"/>
  <c r="AP187" i="1"/>
  <c r="AP188" i="1"/>
  <c r="AP19" i="1"/>
  <c r="AP23" i="1" s="1"/>
  <c r="AP37" i="1" s="1"/>
  <c r="AP189" i="1"/>
  <c r="AP61" i="1"/>
  <c r="AP183" i="1" l="1"/>
  <c r="AP186" i="1" s="1"/>
  <c r="AP62" i="1"/>
  <c r="AP73" i="1" s="1"/>
  <c r="AO177" i="1"/>
  <c r="AO174" i="1"/>
  <c r="AN160" i="1" l="1"/>
  <c r="AO126" i="1" l="1"/>
  <c r="AO120" i="1"/>
  <c r="AO150" i="1"/>
  <c r="AO132" i="1"/>
  <c r="AO138" i="1"/>
  <c r="AO144" i="1"/>
  <c r="AO107" i="1" l="1"/>
  <c r="AO61" i="1"/>
  <c r="AO22" i="1"/>
  <c r="AO162" i="1" l="1"/>
  <c r="AO36" i="1"/>
  <c r="AO83" i="1"/>
  <c r="AO99" i="1" s="1"/>
  <c r="AO101" i="1" s="1"/>
  <c r="AO103" i="1" s="1"/>
  <c r="AO49" i="1"/>
  <c r="AO51" i="1" s="1"/>
  <c r="AO62" i="1" s="1"/>
  <c r="AO19" i="1"/>
  <c r="AO70" i="1"/>
  <c r="AO72" i="1" s="1"/>
  <c r="AO23" i="1"/>
  <c r="AN161" i="1"/>
  <c r="AN120" i="1"/>
  <c r="AN150" i="1"/>
  <c r="AN144" i="1"/>
  <c r="AM144" i="1"/>
  <c r="AN138" i="1"/>
  <c r="AN132" i="1"/>
  <c r="AN126" i="1"/>
  <c r="AO73" i="1" l="1"/>
  <c r="AO37" i="1"/>
  <c r="AN162" i="1"/>
  <c r="AN174" i="1"/>
  <c r="AN177" i="1" l="1"/>
  <c r="AN159" i="1" l="1"/>
  <c r="AN107" i="1" l="1"/>
  <c r="AN83" i="1"/>
  <c r="AN99" i="1" s="1"/>
  <c r="AN101" i="1" s="1"/>
  <c r="AN103" i="1" s="1"/>
  <c r="AN70" i="1"/>
  <c r="AN61" i="1"/>
  <c r="AN49" i="1"/>
  <c r="AN51" i="1" s="1"/>
  <c r="AN36" i="1"/>
  <c r="AN22" i="1"/>
  <c r="AN19" i="1"/>
  <c r="AN62" i="1" l="1"/>
  <c r="AN73" i="1"/>
  <c r="AN72" i="1"/>
  <c r="AN23" i="1"/>
  <c r="AN37" i="1" s="1"/>
  <c r="AM174" i="1" l="1"/>
  <c r="AM161" i="1"/>
  <c r="AM160" i="1"/>
  <c r="AM159" i="1"/>
  <c r="AM177" i="1"/>
  <c r="AM150" i="1"/>
  <c r="AM138" i="1"/>
  <c r="AM132" i="1"/>
  <c r="AM126" i="1"/>
  <c r="AM120" i="1"/>
  <c r="AM107" i="1"/>
  <c r="AM83" i="1"/>
  <c r="AM70" i="1"/>
  <c r="AM72" i="1" s="1"/>
  <c r="AM61" i="1"/>
  <c r="AM49" i="1"/>
  <c r="AM51" i="1" s="1"/>
  <c r="AM36" i="1"/>
  <c r="AM22" i="1"/>
  <c r="AM19" i="1"/>
  <c r="AM162" i="1" l="1"/>
  <c r="AM23" i="1"/>
  <c r="AM62" i="1"/>
  <c r="AM73" i="1" s="1"/>
  <c r="AM37" i="1"/>
  <c r="AM99" i="1"/>
  <c r="AM101" i="1" s="1"/>
  <c r="AM103" i="1" s="1"/>
  <c r="AL177" i="1" l="1"/>
  <c r="AL174" i="1"/>
  <c r="AL161" i="1"/>
  <c r="AL160" i="1"/>
  <c r="AL159" i="1"/>
  <c r="AL150" i="1"/>
  <c r="AL144" i="1"/>
  <c r="AL138" i="1"/>
  <c r="AL132" i="1"/>
  <c r="AL126" i="1"/>
  <c r="AL120" i="1"/>
  <c r="AL107" i="1"/>
  <c r="AL83" i="1"/>
  <c r="AL70" i="1"/>
  <c r="AL72" i="1" s="1"/>
  <c r="AL61" i="1"/>
  <c r="AL49" i="1"/>
  <c r="AL51" i="1" s="1"/>
  <c r="AL36" i="1"/>
  <c r="AL22" i="1"/>
  <c r="AL19" i="1"/>
  <c r="AK177" i="1"/>
  <c r="AK174" i="1"/>
  <c r="AK159" i="1"/>
  <c r="AK161" i="1"/>
  <c r="AK160" i="1"/>
  <c r="AK162" i="1" s="1"/>
  <c r="AK150" i="1"/>
  <c r="AK144" i="1"/>
  <c r="AK138" i="1"/>
  <c r="AK132" i="1"/>
  <c r="AK126" i="1"/>
  <c r="AK120" i="1"/>
  <c r="AL62" i="1" l="1"/>
  <c r="AL73" i="1" s="1"/>
  <c r="AL23" i="1"/>
  <c r="AL37" i="1" s="1"/>
  <c r="AL162" i="1"/>
  <c r="AL99" i="1"/>
  <c r="AL101" i="1" s="1"/>
  <c r="AL103" i="1" s="1"/>
  <c r="AK107" i="1"/>
  <c r="AK83" i="1"/>
  <c r="AK99" i="1" s="1"/>
  <c r="AK101" i="1" s="1"/>
  <c r="AK103" i="1" s="1"/>
  <c r="AK77" i="1"/>
  <c r="AK70" i="1"/>
  <c r="AK72" i="1" s="1"/>
  <c r="AK61" i="1"/>
  <c r="AK36" i="1"/>
  <c r="AK22" i="1"/>
  <c r="AK19" i="1"/>
  <c r="AK23" i="1" s="1"/>
  <c r="AK37" i="1" l="1"/>
  <c r="AK49" i="1"/>
  <c r="AK51" i="1" s="1"/>
  <c r="AK62" i="1" s="1"/>
  <c r="AK73" i="1" s="1"/>
  <c r="AJ160" i="1"/>
  <c r="AJ159" i="1"/>
  <c r="AJ107" i="1"/>
  <c r="AJ83" i="1"/>
  <c r="AJ99" i="1" s="1"/>
  <c r="AJ101" i="1" s="1"/>
  <c r="AJ103" i="1" s="1"/>
  <c r="AJ150" i="1"/>
  <c r="AJ144" i="1"/>
  <c r="AJ138" i="1"/>
  <c r="AJ132" i="1"/>
  <c r="AJ126" i="1"/>
  <c r="AJ120" i="1"/>
  <c r="AJ177" i="1"/>
  <c r="AJ174" i="1"/>
  <c r="AJ70" i="1"/>
  <c r="AJ72" i="1" s="1"/>
  <c r="AJ61" i="1"/>
  <c r="AJ49" i="1"/>
  <c r="AJ51" i="1" s="1"/>
  <c r="AJ36" i="1"/>
  <c r="AJ22" i="1"/>
  <c r="AJ19" i="1"/>
  <c r="AJ62" i="1" l="1"/>
  <c r="AJ73" i="1" s="1"/>
  <c r="AJ23" i="1"/>
  <c r="AJ37" i="1" s="1"/>
  <c r="AJ161" i="1"/>
  <c r="AJ162" i="1" s="1"/>
  <c r="AI159" i="1"/>
  <c r="AI161" i="1"/>
  <c r="AI160" i="1"/>
  <c r="AI36" i="1" l="1"/>
  <c r="AI177" i="1"/>
  <c r="AI174" i="1"/>
  <c r="AI162" i="1"/>
  <c r="AI150" i="1"/>
  <c r="AI144" i="1"/>
  <c r="AI138" i="1"/>
  <c r="AI132" i="1"/>
  <c r="AI126" i="1"/>
  <c r="AI120" i="1"/>
  <c r="AI107" i="1"/>
  <c r="AI83" i="1"/>
  <c r="AI99" i="1" s="1"/>
  <c r="AI101" i="1" s="1"/>
  <c r="AI103" i="1" s="1"/>
  <c r="AI77" i="1"/>
  <c r="AI113" i="1" s="1"/>
  <c r="AI70" i="1"/>
  <c r="AI72" i="1" s="1"/>
  <c r="AI61" i="1"/>
  <c r="AI49" i="1"/>
  <c r="AI51" i="1" s="1"/>
  <c r="AI22" i="1"/>
  <c r="AI19" i="1"/>
  <c r="AI62" i="1" l="1"/>
  <c r="AI73" i="1" s="1"/>
  <c r="AI23" i="1"/>
  <c r="AI37" i="1" s="1"/>
  <c r="AH90" i="1" l="1"/>
  <c r="AH161" i="1" s="1"/>
  <c r="AF90" i="1"/>
  <c r="AF161" i="1" s="1"/>
  <c r="AC161" i="1" l="1"/>
  <c r="AD161" i="1"/>
  <c r="AE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l="1"/>
  <c r="AH62" i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36" i="1"/>
  <c r="AG19" i="1"/>
  <c r="AG62" i="1" l="1"/>
  <c r="AG23" i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<sst xmlns="http://schemas.openxmlformats.org/spreadsheetml/2006/main" count="376" uniqueCount="166">
  <si>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</si>
  <si>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</si>
  <si>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</si>
  <si>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</si>
  <si>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</si>
  <si>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</si>
  <si>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</si>
  <si>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</si>
  <si>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</si>
  <si>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</si>
  <si>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</si>
  <si>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</si>
  <si>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</si>
  <si>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</si>
  <si>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</si>
  <si>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</si>
  <si>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</si>
  <si>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</si>
  <si>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</si>
  <si>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</si>
  <si>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</si>
  <si>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</si>
  <si>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</si>
  <si>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</si>
  <si>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</si>
  <si>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</si>
  <si>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</si>
  <si>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</si>
  <si>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</si>
  <si>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</si>
  <si>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</si>
  <si>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</si>
  <si>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</si>
  <si>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</si>
  <si>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</si>
  <si>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</si>
  <si>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</si>
  <si>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</si>
  <si>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</si>
  <si>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</si>
  <si>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</si>
  <si>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</si>
  <si>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</si>
  <si>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</si>
  <si>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</si>
  <si>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</si>
  <si>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</si>
  <si>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</si>
  <si>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</si>
  <si>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</si>
  <si>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</si>
  <si>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</si>
  <si>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</si>
  <si>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</si>
  <si>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</si>
  <si>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</si>
  <si>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</si>
  <si>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</si>
  <si>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</si>
  <si>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</si>
  <si>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</si>
  <si>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</si>
  <si>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</si>
  <si>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</si>
  <si>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</si>
  <si>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</si>
  <si>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</si>
  <si>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</si>
  <si>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</si>
  <si>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</si>
  <si>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</si>
  <si>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</si>
  <si>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</si>
  <si>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</si>
  <si>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</si>
  <si>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</si>
  <si>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</si>
  <si>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</si>
  <si>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</si>
  <si>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</si>
  <si>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</si>
  <si>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</si>
  <si>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</si>
  <si>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</si>
  <si>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</si>
  <si>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</si>
  <si>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</si>
  <si>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</si>
  <si>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</si>
  <si>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</si>
  <si>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</si>
  <si>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</si>
  <si>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</si>
  <si>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</si>
  <si>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</si>
  <si>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</si>
  <si>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</si>
  <si>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</si>
  <si>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</si>
  <si>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</si>
  <si>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</si>
  <si>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</si>
  <si>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</si>
  <si>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</si>
  <si>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</si>
  <si>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</si>
  <si>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</si>
  <si>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</si>
  <si>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</si>
  <si>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</si>
  <si>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</si>
  <si>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</si>
  <si>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</si>
  <si>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</si>
  <si>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</si>
  <si>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</si>
  <si>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</si>
  <si>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Deuda financiera ajustada - Efectivo y Equivalentes al Efectivo</t>
  </si>
  <si>
    <t>DFN/EBITDA LTM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</si>
  <si>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</si>
  <si>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</si>
  <si>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</si>
  <si>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</si>
  <si>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</si>
  <si>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</si>
  <si>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</si>
  <si>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</si>
  <si>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</si>
  <si>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</si>
  <si>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</si>
  <si>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</si>
  <si>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</si>
  <si>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</si>
  <si>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</si>
  <si>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</si>
  <si>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</si>
  <si>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</si>
  <si>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</si>
  <si>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</si>
  <si>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</si>
  <si>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</si>
  <si>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</si>
  <si>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</si>
  <si>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</si>
  <si>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</si>
  <si>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</si>
  <si>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</si>
  <si>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</si>
  <si>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</si>
  <si>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</si>
  <si>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</si>
  <si>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</si>
  <si>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</si>
  <si>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</si>
  <si>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</si>
  <si>
    <t>3T20</t>
  </si>
  <si>
    <t>EBITDA Trimestral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</si>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</sst>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41" fontId="8" fillId="0" borderId="0" xfId="3" applyNumberFormat="1" applyFont="1" applyFill="1"/>
    <xf numFmtId="168" fontId="8" fillId="0" borderId="1" xfId="3" applyNumberFormat="1" applyFont="1" applyFill="1" applyBorder="1"/>
    <xf numFmtId="168" fontId="8" fillId="0" borderId="1" xfId="0" applyNumberFormat="1" applyFont="1" applyFill="1" applyBorder="1"/>
    <xf numFmtId="167" fontId="8" fillId="0" borderId="1" xfId="0" applyNumberFormat="1" applyFont="1" applyFill="1" applyBorder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80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1938728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EEFF%20Sociedades%20-%20Interno/Datos%20Trimestrales%20al%202014%20(Ricardo%2027%2005%2016)_NIC41_reclasif%20forward%20-%20CH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Investor%20Relations/Reportes%20Trimetrales/46.%204T22/2022.12%20Segmentaci&#243;n%20(21%2003%2023)%20nuevos%20nego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4">
          <cell r="CC114">
            <v>35245</v>
          </cell>
          <cell r="EW114">
            <v>63454</v>
          </cell>
        </row>
        <row r="115">
          <cell r="EW115">
            <v>2122</v>
          </cell>
        </row>
        <row r="116">
          <cell r="EW116">
            <v>18616</v>
          </cell>
        </row>
        <row r="117">
          <cell r="EW117">
            <v>155584</v>
          </cell>
        </row>
        <row r="118">
          <cell r="EW118">
            <v>51703</v>
          </cell>
        </row>
        <row r="119">
          <cell r="EW119">
            <v>152716</v>
          </cell>
        </row>
        <row r="120">
          <cell r="EW120">
            <v>51526</v>
          </cell>
        </row>
        <row r="121">
          <cell r="EW121">
            <v>7357</v>
          </cell>
        </row>
        <row r="123">
          <cell r="EW123">
            <v>2500</v>
          </cell>
        </row>
        <row r="128">
          <cell r="EW128">
            <v>1</v>
          </cell>
        </row>
        <row r="129">
          <cell r="EW129">
            <v>1440</v>
          </cell>
        </row>
        <row r="130">
          <cell r="EW130">
            <v>1673</v>
          </cell>
        </row>
        <row r="131">
          <cell r="EW131">
            <v>0</v>
          </cell>
        </row>
        <row r="132">
          <cell r="EW132">
            <v>33099</v>
          </cell>
        </row>
        <row r="133">
          <cell r="EW133">
            <v>35336</v>
          </cell>
        </row>
        <row r="134">
          <cell r="EW134">
            <v>258503</v>
          </cell>
        </row>
        <row r="135">
          <cell r="EW135">
            <v>852630</v>
          </cell>
        </row>
        <row r="138">
          <cell r="EW138">
            <v>94463</v>
          </cell>
        </row>
        <row r="139">
          <cell r="EW139">
            <v>38041</v>
          </cell>
        </row>
        <row r="145">
          <cell r="EW145">
            <v>209938</v>
          </cell>
        </row>
        <row r="146">
          <cell r="EW146">
            <v>6939</v>
          </cell>
        </row>
        <row r="147">
          <cell r="EW147">
            <v>149977</v>
          </cell>
        </row>
        <row r="148">
          <cell r="EW148">
            <v>4774</v>
          </cell>
        </row>
        <row r="149">
          <cell r="EW149">
            <v>4286</v>
          </cell>
        </row>
        <row r="150">
          <cell r="EW150">
            <v>0</v>
          </cell>
        </row>
        <row r="151">
          <cell r="EW151">
            <v>7164</v>
          </cell>
        </row>
        <row r="152">
          <cell r="EW152">
            <v>2633</v>
          </cell>
        </row>
        <row r="154">
          <cell r="EW154">
            <v>0</v>
          </cell>
        </row>
        <row r="157">
          <cell r="EW157">
            <v>430943</v>
          </cell>
        </row>
        <row r="158">
          <cell r="EW158">
            <v>82074</v>
          </cell>
        </row>
        <row r="159">
          <cell r="EW159">
            <v>120594</v>
          </cell>
        </row>
        <row r="160">
          <cell r="EW160">
            <v>14395</v>
          </cell>
        </row>
        <row r="161">
          <cell r="EW161">
            <v>46</v>
          </cell>
        </row>
        <row r="162">
          <cell r="EW162">
            <v>86573</v>
          </cell>
        </row>
        <row r="168">
          <cell r="EW168">
            <v>472212</v>
          </cell>
        </row>
        <row r="169">
          <cell r="EW169">
            <v>210007</v>
          </cell>
        </row>
        <row r="170">
          <cell r="EW170">
            <v>3751</v>
          </cell>
        </row>
        <row r="171">
          <cell r="EW171">
            <v>-25</v>
          </cell>
        </row>
        <row r="173">
          <cell r="EW173">
            <v>-77253</v>
          </cell>
        </row>
        <row r="175">
          <cell r="EW175">
            <v>91736</v>
          </cell>
        </row>
        <row r="188">
          <cell r="EW188">
            <v>955979</v>
          </cell>
        </row>
        <row r="189">
          <cell r="EW189">
            <v>-822062</v>
          </cell>
        </row>
        <row r="193">
          <cell r="EW193">
            <v>6354</v>
          </cell>
        </row>
        <row r="194">
          <cell r="EW194">
            <v>-51138</v>
          </cell>
        </row>
        <row r="196">
          <cell r="EW196">
            <v>-76913</v>
          </cell>
        </row>
        <row r="197">
          <cell r="EW197">
            <v>-7421</v>
          </cell>
        </row>
        <row r="198">
          <cell r="EW198">
            <v>39160</v>
          </cell>
        </row>
        <row r="199">
          <cell r="EW199">
            <v>1905</v>
          </cell>
        </row>
        <row r="200">
          <cell r="EW200">
            <v>-35095</v>
          </cell>
        </row>
        <row r="201">
          <cell r="EW201">
            <v>4330</v>
          </cell>
        </row>
        <row r="203">
          <cell r="EW203">
            <v>6413</v>
          </cell>
        </row>
        <row r="207">
          <cell r="EW207">
            <v>2805</v>
          </cell>
        </row>
        <row r="212">
          <cell r="EW212">
            <v>17692</v>
          </cell>
        </row>
        <row r="213">
          <cell r="EW213">
            <v>6625</v>
          </cell>
        </row>
        <row r="217">
          <cell r="EW217">
            <v>55524</v>
          </cell>
        </row>
        <row r="218">
          <cell r="EW218">
            <v>0</v>
          </cell>
        </row>
        <row r="219">
          <cell r="EW219">
            <v>22498</v>
          </cell>
        </row>
        <row r="220">
          <cell r="EW220">
            <v>3397</v>
          </cell>
        </row>
        <row r="221">
          <cell r="EW221">
            <v>371</v>
          </cell>
        </row>
        <row r="222">
          <cell r="EW222">
            <v>86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das"/>
      <sheetName val="Volumenes (Tableau)"/>
      <sheetName val="EBM"/>
      <sheetName val="Volumenes"/>
      <sheetName val="Margen EBITDA"/>
      <sheetName val="Resumen"/>
      <sheetName val="Serie EEFF"/>
      <sheetName val="FECU dic-19"/>
      <sheetName val="FECU mar-20"/>
      <sheetName val="Inf Resul dic-19"/>
      <sheetName val="FECU Jun-20"/>
      <sheetName val="Inf Resul mar-20"/>
      <sheetName val="FECU Sep-20"/>
      <sheetName val="Inf Resul Jun-20"/>
      <sheetName val="Inf Resul Dic-20"/>
      <sheetName val="Inf Resul Jun-21"/>
      <sheetName val="Inf Resul Mar-21"/>
      <sheetName val="FECU Dic-20"/>
      <sheetName val="Inf Resul Sep-20"/>
      <sheetName val="FECU Mar-21"/>
      <sheetName val="FECU Dic-21"/>
      <sheetName val="FECU Sep-21"/>
      <sheetName val="Inf Resul Dic-21"/>
      <sheetName val="Inf Resul Sep-21"/>
      <sheetName val="FECU Dic-22"/>
      <sheetName val="Cuadre EEFF"/>
      <sheetName val="Inf Resul Dic-22"/>
      <sheetName val="INGLÉS"/>
      <sheetName val="Guía por Pestañas"/>
      <sheetName val="FECU Jun-21"/>
      <sheetName val="Part EE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6">
          <cell r="BG46">
            <v>42503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9">
          <cell r="O19">
            <v>83951555.981405884</v>
          </cell>
        </row>
        <row r="24">
          <cell r="O24">
            <v>12466814.774740001</v>
          </cell>
        </row>
        <row r="29">
          <cell r="O29">
            <v>2561379.5342709091</v>
          </cell>
        </row>
        <row r="34">
          <cell r="O34">
            <v>737885.88479999872</v>
          </cell>
        </row>
        <row r="39">
          <cell r="O39">
            <v>1654421.0909090908</v>
          </cell>
        </row>
        <row r="44">
          <cell r="O44">
            <v>37577139.289999962</v>
          </cell>
        </row>
        <row r="49">
          <cell r="D49">
            <v>678114.43463697925</v>
          </cell>
        </row>
        <row r="50">
          <cell r="D50">
            <v>-651480.35953447537</v>
          </cell>
        </row>
        <row r="54">
          <cell r="D54">
            <v>112332.58039030631</v>
          </cell>
        </row>
        <row r="55">
          <cell r="D55">
            <v>-104413.08811106504</v>
          </cell>
          <cell r="T55">
            <v>4047.9807615000004</v>
          </cell>
          <cell r="CF55">
            <v>4.4433690738423985</v>
          </cell>
        </row>
        <row r="57">
          <cell r="CF57">
            <v>4.0603010377387889</v>
          </cell>
        </row>
        <row r="59">
          <cell r="D59">
            <v>18052.276398360191</v>
          </cell>
          <cell r="T59">
            <v>377.68019999999996</v>
          </cell>
          <cell r="CF59">
            <v>0.82653891620552</v>
          </cell>
        </row>
        <row r="60">
          <cell r="D60">
            <v>-17753.738247636567</v>
          </cell>
        </row>
        <row r="63">
          <cell r="T63">
            <v>61.180000000000007</v>
          </cell>
        </row>
        <row r="64">
          <cell r="D64">
            <v>3967.6422932761807</v>
          </cell>
        </row>
        <row r="65">
          <cell r="D65">
            <v>-3804.1596658926064</v>
          </cell>
        </row>
        <row r="67">
          <cell r="T67">
            <v>18.3</v>
          </cell>
        </row>
        <row r="69">
          <cell r="D69">
            <v>10909.335557914446</v>
          </cell>
        </row>
        <row r="70">
          <cell r="D70">
            <v>-10968.516597766989</v>
          </cell>
        </row>
        <row r="71">
          <cell r="T71">
            <v>275.75</v>
          </cell>
        </row>
        <row r="74">
          <cell r="D74">
            <v>138956.73072316358</v>
          </cell>
          <cell r="K74">
            <v>4217.9059614999996</v>
          </cell>
          <cell r="O74">
            <v>562.9850000000007</v>
          </cell>
        </row>
        <row r="75">
          <cell r="D75">
            <v>-117976.13784316355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R201"/>
  <sheetViews>
    <sheetView showGridLines="0" tabSelected="1" zoomScaleNormal="100" workbookViewId="0">
      <pane xSplit="1" ySplit="7" topLeftCell="AL177" activePane="bottomRight" state="frozen"/>
      <selection pane="topRight" activeCell="B1" sqref="B1"/>
      <selection pane="bottomLeft" activeCell="A3" sqref="A3"/>
      <selection pane="bottomRight" activeCell="AY179" sqref="AY179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4" width="13.42578125" style="1" customWidth="1"/>
    <col min="45" max="16384" width="10.85546875" style="1"/>
  </cols>
  <sheetData>
    <row r="4" spans="1:44">
      <c r="J4"/>
    </row>
    <row r="5" spans="1:44">
      <c r="J5"/>
    </row>
    <row r="6" spans="1:44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  <c r="AP6" s="35">
        <v>44742</v>
      </c>
      <c r="AQ6" s="35">
        <v>44834</v>
      </c>
      <c r="AR6" s="35">
        <v>44926</v>
      </c>
    </row>
    <row r="7" spans="1:44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  <c r="AI7" s="37" t="s">
        <v>90</v>
      </c>
      <c r="AJ7" s="37" t="s">
        <v>90</v>
      </c>
      <c r="AK7" s="37" t="s">
        <v>90</v>
      </c>
      <c r="AL7" s="37" t="s">
        <v>90</v>
      </c>
      <c r="AM7" s="37" t="s">
        <v>90</v>
      </c>
      <c r="AN7" s="37" t="s">
        <v>90</v>
      </c>
      <c r="AO7" s="37" t="s">
        <v>90</v>
      </c>
      <c r="AP7" s="37" t="s">
        <v>90</v>
      </c>
      <c r="AQ7" s="37" t="s">
        <v>90</v>
      </c>
      <c r="AR7" s="37" t="s">
        <v>90</v>
      </c>
    </row>
    <row r="8" spans="1:44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v>105751</v>
      </c>
      <c r="AP11" s="8">
        <v>63797</v>
      </c>
      <c r="AQ11" s="8">
        <v>70101</v>
      </c>
      <c r="AR11" s="8">
        <f>+[1]Hoja1!EW114</f>
        <v>63454</v>
      </c>
    </row>
    <row r="12" spans="1:44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v>6194</v>
      </c>
      <c r="AP12" s="8">
        <v>4009</v>
      </c>
      <c r="AQ12" s="8">
        <v>4934</v>
      </c>
      <c r="AR12" s="8">
        <f>+[1]Hoja1!EW115</f>
        <v>2122</v>
      </c>
    </row>
    <row r="13" spans="1:44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v>18736</v>
      </c>
      <c r="AP13" s="8">
        <v>15692</v>
      </c>
      <c r="AQ13" s="8">
        <v>18791</v>
      </c>
      <c r="AR13" s="8">
        <f>+[1]Hoja1!EW116</f>
        <v>18616</v>
      </c>
    </row>
    <row r="14" spans="1:44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v>152486</v>
      </c>
      <c r="AP14" s="8">
        <v>189853</v>
      </c>
      <c r="AQ14" s="8">
        <v>199879</v>
      </c>
      <c r="AR14" s="8">
        <f>+[1]Hoja1!EW117</f>
        <v>155584</v>
      </c>
    </row>
    <row r="15" spans="1:44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v>68236</v>
      </c>
      <c r="AP15" s="8">
        <v>41730</v>
      </c>
      <c r="AQ15" s="8">
        <v>64998</v>
      </c>
      <c r="AR15" s="8">
        <f>+[1]Hoja1!EW118</f>
        <v>51703</v>
      </c>
    </row>
    <row r="16" spans="1:44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v>152640</v>
      </c>
      <c r="AP16" s="8">
        <v>123766</v>
      </c>
      <c r="AQ16" s="8">
        <v>149446</v>
      </c>
      <c r="AR16" s="8">
        <f>+[1]Hoja1!EW119</f>
        <v>152716</v>
      </c>
    </row>
    <row r="17" spans="1:44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v>46042</v>
      </c>
      <c r="AP17" s="8">
        <v>48137</v>
      </c>
      <c r="AQ17" s="8">
        <v>54184</v>
      </c>
      <c r="AR17" s="8">
        <f>+[1]Hoja1!EW120</f>
        <v>51526</v>
      </c>
    </row>
    <row r="18" spans="1:44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v>0</v>
      </c>
      <c r="AP18" s="8">
        <v>0</v>
      </c>
      <c r="AQ18" s="8">
        <v>0</v>
      </c>
      <c r="AR18" s="8">
        <f>+[1]Hoja1!EW121</f>
        <v>7357</v>
      </c>
    </row>
    <row r="19" spans="1:44" ht="67.5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O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  <c r="AP19" s="10">
        <f t="shared" ref="AP19:AR19" si="3">+SUM(AP11:AP18)</f>
        <v>486984</v>
      </c>
      <c r="AQ19" s="10">
        <f t="shared" si="3"/>
        <v>562333</v>
      </c>
      <c r="AR19" s="10">
        <f t="shared" si="3"/>
        <v>503078</v>
      </c>
    </row>
    <row r="20" spans="1:44" ht="40.5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v>94760</v>
      </c>
      <c r="AP20" s="8">
        <v>2436</v>
      </c>
      <c r="AQ20" s="8">
        <v>2286</v>
      </c>
      <c r="AR20" s="8">
        <f>+[1]Hoja1!EW123</f>
        <v>2500</v>
      </c>
    </row>
    <row r="21" spans="1:44" ht="40.5" hidden="1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  <c r="AP21" s="8"/>
      <c r="AQ21" s="8"/>
      <c r="AR21" s="8"/>
    </row>
    <row r="22" spans="1:44" ht="54">
      <c r="A22" s="12" t="s">
        <v>14</v>
      </c>
      <c r="B22" s="10">
        <f>+SUM(B20:B21)</f>
        <v>994</v>
      </c>
      <c r="C22" s="10">
        <f t="shared" ref="C22:Z22" si="4">+SUM(C20:C21)</f>
        <v>994</v>
      </c>
      <c r="D22" s="10">
        <f t="shared" si="4"/>
        <v>494</v>
      </c>
      <c r="E22" s="10">
        <f t="shared" si="4"/>
        <v>494</v>
      </c>
      <c r="F22" s="10">
        <f t="shared" si="4"/>
        <v>396</v>
      </c>
      <c r="G22" s="10">
        <f t="shared" si="4"/>
        <v>1410</v>
      </c>
      <c r="H22" s="10">
        <f t="shared" si="4"/>
        <v>587</v>
      </c>
      <c r="I22" s="10">
        <f t="shared" si="4"/>
        <v>445</v>
      </c>
      <c r="J22" s="10">
        <f t="shared" si="4"/>
        <v>587</v>
      </c>
      <c r="K22" s="10">
        <f t="shared" si="4"/>
        <v>587</v>
      </c>
      <c r="L22" s="10">
        <f t="shared" si="4"/>
        <v>587</v>
      </c>
      <c r="M22" s="10">
        <f t="shared" si="4"/>
        <v>587</v>
      </c>
      <c r="N22" s="10">
        <f t="shared" si="4"/>
        <v>587</v>
      </c>
      <c r="O22" s="10">
        <f t="shared" si="4"/>
        <v>0</v>
      </c>
      <c r="P22" s="10">
        <f t="shared" si="4"/>
        <v>0</v>
      </c>
      <c r="Q22" s="10">
        <f t="shared" si="4"/>
        <v>0</v>
      </c>
      <c r="R22" s="10">
        <f t="shared" si="4"/>
        <v>0</v>
      </c>
      <c r="S22" s="10">
        <f t="shared" si="4"/>
        <v>0</v>
      </c>
      <c r="T22" s="10">
        <f t="shared" si="4"/>
        <v>0</v>
      </c>
      <c r="U22" s="10">
        <f t="shared" si="4"/>
        <v>0</v>
      </c>
      <c r="V22" s="10">
        <f t="shared" si="4"/>
        <v>0</v>
      </c>
      <c r="W22" s="10">
        <f t="shared" si="4"/>
        <v>0</v>
      </c>
      <c r="X22" s="10">
        <f t="shared" si="4"/>
        <v>0</v>
      </c>
      <c r="Y22" s="10">
        <f t="shared" si="4"/>
        <v>0</v>
      </c>
      <c r="Z22" s="10">
        <f t="shared" si="4"/>
        <v>0</v>
      </c>
      <c r="AA22" s="10">
        <f t="shared" ref="AA22:AD22" si="5">+SUM(AA20:AA21)</f>
        <v>0</v>
      </c>
      <c r="AB22" s="10">
        <f t="shared" si="5"/>
        <v>0</v>
      </c>
      <c r="AC22" s="10">
        <f t="shared" si="5"/>
        <v>0</v>
      </c>
      <c r="AD22" s="10">
        <f t="shared" si="5"/>
        <v>0</v>
      </c>
      <c r="AE22" s="10">
        <f t="shared" ref="AE22:AG22" si="6">+SUM(AE20:AE21)</f>
        <v>0</v>
      </c>
      <c r="AF22" s="10">
        <f t="shared" si="6"/>
        <v>0</v>
      </c>
      <c r="AG22" s="10">
        <f t="shared" si="6"/>
        <v>0</v>
      </c>
      <c r="AH22" s="10">
        <f t="shared" ref="AH22:AL22" si="7">+SUM(AH20:AH21)</f>
        <v>0</v>
      </c>
      <c r="AI22" s="10">
        <f t="shared" si="7"/>
        <v>0</v>
      </c>
      <c r="AJ22" s="10">
        <f t="shared" si="7"/>
        <v>2884</v>
      </c>
      <c r="AK22" s="10">
        <f t="shared" si="7"/>
        <v>2756</v>
      </c>
      <c r="AL22" s="10">
        <f t="shared" si="7"/>
        <v>2793</v>
      </c>
      <c r="AM22" s="10">
        <f t="shared" ref="AM22:AN22" si="8">+SUM(AM20:AM21)</f>
        <v>2721</v>
      </c>
      <c r="AN22" s="10">
        <f t="shared" si="8"/>
        <v>95384</v>
      </c>
      <c r="AO22" s="10">
        <f t="shared" ref="AO22:AP22" si="9">+SUM(AO20:AO21)</f>
        <v>94760</v>
      </c>
      <c r="AP22" s="10">
        <f t="shared" si="9"/>
        <v>2436</v>
      </c>
      <c r="AQ22" s="10">
        <f t="shared" ref="AQ22:AR22" si="10">+SUM(AQ20:AQ21)</f>
        <v>2286</v>
      </c>
      <c r="AR22" s="10">
        <f t="shared" si="10"/>
        <v>2500</v>
      </c>
    </row>
    <row r="23" spans="1:44">
      <c r="A23" s="9" t="s">
        <v>15</v>
      </c>
      <c r="B23" s="10">
        <f>+B19+B22</f>
        <v>54877</v>
      </c>
      <c r="C23" s="10">
        <f t="shared" ref="C23:Z23" si="11">+C19+C22</f>
        <v>106156</v>
      </c>
      <c r="D23" s="10">
        <f t="shared" si="11"/>
        <v>126349</v>
      </c>
      <c r="E23" s="10">
        <f t="shared" si="11"/>
        <v>126876</v>
      </c>
      <c r="F23" s="10">
        <f t="shared" si="11"/>
        <v>96732</v>
      </c>
      <c r="G23" s="10">
        <f t="shared" si="11"/>
        <v>97667</v>
      </c>
      <c r="H23" s="10">
        <f t="shared" si="11"/>
        <v>180322</v>
      </c>
      <c r="I23" s="10">
        <f t="shared" si="11"/>
        <v>187725</v>
      </c>
      <c r="J23" s="10">
        <f t="shared" si="11"/>
        <v>161122</v>
      </c>
      <c r="K23" s="10">
        <f t="shared" si="11"/>
        <v>138402</v>
      </c>
      <c r="L23" s="10">
        <f t="shared" si="11"/>
        <v>186769</v>
      </c>
      <c r="M23" s="10">
        <f t="shared" si="11"/>
        <v>214830</v>
      </c>
      <c r="N23" s="10">
        <f t="shared" si="11"/>
        <v>118165</v>
      </c>
      <c r="O23" s="10">
        <f t="shared" si="11"/>
        <v>101737</v>
      </c>
      <c r="P23" s="10">
        <f t="shared" si="11"/>
        <v>163173</v>
      </c>
      <c r="Q23" s="10">
        <f t="shared" si="11"/>
        <v>200802</v>
      </c>
      <c r="R23" s="10">
        <f t="shared" si="11"/>
        <v>115279</v>
      </c>
      <c r="S23" s="10">
        <f t="shared" si="11"/>
        <v>128746</v>
      </c>
      <c r="T23" s="10">
        <f t="shared" si="11"/>
        <v>195924</v>
      </c>
      <c r="U23" s="10">
        <f t="shared" si="11"/>
        <v>202893</v>
      </c>
      <c r="V23" s="10">
        <f t="shared" si="11"/>
        <v>114860</v>
      </c>
      <c r="W23" s="10">
        <f t="shared" si="11"/>
        <v>127158</v>
      </c>
      <c r="X23" s="10">
        <f t="shared" si="11"/>
        <v>187507</v>
      </c>
      <c r="Y23" s="10">
        <f t="shared" si="11"/>
        <v>171076</v>
      </c>
      <c r="Z23" s="10">
        <f t="shared" si="11"/>
        <v>278714</v>
      </c>
      <c r="AA23" s="10">
        <f t="shared" ref="AA23:AG23" si="12">+AA19+AA22</f>
        <v>237183</v>
      </c>
      <c r="AB23" s="10">
        <f t="shared" si="12"/>
        <v>295866</v>
      </c>
      <c r="AC23" s="10">
        <f t="shared" si="12"/>
        <v>250115</v>
      </c>
      <c r="AD23" s="10">
        <f t="shared" si="12"/>
        <v>191087</v>
      </c>
      <c r="AE23" s="10">
        <f t="shared" si="12"/>
        <v>279355</v>
      </c>
      <c r="AF23" s="10">
        <f t="shared" si="12"/>
        <v>308107</v>
      </c>
      <c r="AG23" s="10">
        <f t="shared" si="12"/>
        <v>288268</v>
      </c>
      <c r="AH23" s="10">
        <f t="shared" ref="AH23:AL23" si="13">+AH19+AH22</f>
        <v>232718</v>
      </c>
      <c r="AI23" s="10">
        <f t="shared" si="13"/>
        <v>356195</v>
      </c>
      <c r="AJ23" s="10">
        <f t="shared" si="13"/>
        <v>369339</v>
      </c>
      <c r="AK23" s="10">
        <f t="shared" si="13"/>
        <v>407425</v>
      </c>
      <c r="AL23" s="10">
        <f t="shared" si="13"/>
        <v>325121</v>
      </c>
      <c r="AM23" s="10">
        <f t="shared" ref="AM23:AN23" si="14">+AM19+AM22</f>
        <v>442384</v>
      </c>
      <c r="AN23" s="10">
        <f t="shared" si="14"/>
        <v>585574</v>
      </c>
      <c r="AO23" s="10">
        <f t="shared" ref="AO23:AP23" si="15">+AO19+AO22</f>
        <v>644845</v>
      </c>
      <c r="AP23" s="10">
        <f t="shared" si="15"/>
        <v>489420</v>
      </c>
      <c r="AQ23" s="10">
        <f t="shared" ref="AQ23:AR23" si="16">+AQ19+AQ22</f>
        <v>564619</v>
      </c>
      <c r="AR23" s="10">
        <f t="shared" si="16"/>
        <v>505578</v>
      </c>
    </row>
    <row r="24" spans="1:44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v>2678</v>
      </c>
      <c r="AP25" s="8">
        <v>1</v>
      </c>
      <c r="AQ25" s="8">
        <v>2432</v>
      </c>
      <c r="AR25" s="8">
        <f>+[1]Hoja1!EW128</f>
        <v>1</v>
      </c>
    </row>
    <row r="26" spans="1:44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v>1206</v>
      </c>
      <c r="AP26" s="8">
        <v>1140</v>
      </c>
      <c r="AQ26" s="8">
        <v>1375</v>
      </c>
      <c r="AR26" s="8">
        <f>+[1]Hoja1!EW129</f>
        <v>1440</v>
      </c>
    </row>
    <row r="27" spans="1:44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v>1572</v>
      </c>
      <c r="AP27" s="8">
        <v>1227</v>
      </c>
      <c r="AQ27" s="8">
        <v>1515</v>
      </c>
      <c r="AR27" s="8">
        <f>+[1]Hoja1!EW130</f>
        <v>1673</v>
      </c>
    </row>
    <row r="28" spans="1:44" ht="27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v>0</v>
      </c>
      <c r="AP28" s="8">
        <v>0</v>
      </c>
      <c r="AQ28" s="8">
        <v>0</v>
      </c>
      <c r="AR28" s="8">
        <f>+[1]Hoja1!EW131</f>
        <v>0</v>
      </c>
    </row>
    <row r="29" spans="1:44" ht="27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v>9799</v>
      </c>
      <c r="AP29" s="8">
        <v>29023</v>
      </c>
      <c r="AQ29" s="8">
        <v>31038</v>
      </c>
      <c r="AR29" s="8">
        <f>+[1]Hoja1!EW132</f>
        <v>33099</v>
      </c>
    </row>
    <row r="30" spans="1:44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v>37111</v>
      </c>
      <c r="AP30" s="8">
        <v>37081</v>
      </c>
      <c r="AQ30" s="8">
        <v>36688</v>
      </c>
      <c r="AR30" s="8">
        <f>+[1]Hoja1!EW133</f>
        <v>35336</v>
      </c>
    </row>
    <row r="31" spans="1:44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v>266200</v>
      </c>
      <c r="AP31" s="8">
        <v>266200</v>
      </c>
      <c r="AQ31" s="8">
        <v>266200</v>
      </c>
      <c r="AR31" s="8">
        <f>+[1]Hoja1!EW134</f>
        <v>258503</v>
      </c>
    </row>
    <row r="32" spans="1:44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v>899952</v>
      </c>
      <c r="AP32" s="8">
        <v>861282</v>
      </c>
      <c r="AQ32" s="8">
        <v>845522</v>
      </c>
      <c r="AR32" s="8">
        <f>+[1]Hoja1!EW135</f>
        <v>852630</v>
      </c>
    </row>
    <row r="33" spans="1:44">
      <c r="A33" s="12" t="s">
        <v>150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v>99948</v>
      </c>
      <c r="AP33" s="8">
        <v>97971</v>
      </c>
      <c r="AQ33" s="8">
        <v>93930</v>
      </c>
      <c r="AR33" s="8">
        <f>+[1]Hoja1!EW138</f>
        <v>94463</v>
      </c>
    </row>
    <row r="34" spans="1:44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v>33912</v>
      </c>
      <c r="AP35" s="8">
        <v>31583</v>
      </c>
      <c r="AQ35" s="8">
        <v>35286</v>
      </c>
      <c r="AR35" s="8">
        <f>+[1]Hoja1!EW139</f>
        <v>38041</v>
      </c>
    </row>
    <row r="36" spans="1:44">
      <c r="A36" s="9" t="s">
        <v>27</v>
      </c>
      <c r="B36" s="10">
        <f t="shared" ref="B36:AO36" si="17">+SUM(B25:B35)</f>
        <v>121188</v>
      </c>
      <c r="C36" s="10">
        <f t="shared" si="17"/>
        <v>128004</v>
      </c>
      <c r="D36" s="10">
        <f t="shared" si="17"/>
        <v>139136</v>
      </c>
      <c r="E36" s="10">
        <f t="shared" si="17"/>
        <v>143889</v>
      </c>
      <c r="F36" s="10">
        <f t="shared" si="17"/>
        <v>148809</v>
      </c>
      <c r="G36" s="10">
        <f t="shared" si="17"/>
        <v>219298</v>
      </c>
      <c r="H36" s="10">
        <f t="shared" si="17"/>
        <v>239400</v>
      </c>
      <c r="I36" s="10">
        <f t="shared" si="17"/>
        <v>239760</v>
      </c>
      <c r="J36" s="10">
        <f t="shared" si="17"/>
        <v>249902</v>
      </c>
      <c r="K36" s="10">
        <f t="shared" si="17"/>
        <v>253647</v>
      </c>
      <c r="L36" s="10">
        <f t="shared" si="17"/>
        <v>263699</v>
      </c>
      <c r="M36" s="10">
        <f t="shared" si="17"/>
        <v>280822</v>
      </c>
      <c r="N36" s="10">
        <f t="shared" si="17"/>
        <v>282312</v>
      </c>
      <c r="O36" s="10">
        <f t="shared" si="17"/>
        <v>297646</v>
      </c>
      <c r="P36" s="10">
        <f t="shared" si="17"/>
        <v>307730</v>
      </c>
      <c r="Q36" s="10">
        <f t="shared" si="17"/>
        <v>312542</v>
      </c>
      <c r="R36" s="10">
        <f t="shared" si="17"/>
        <v>341767</v>
      </c>
      <c r="S36" s="10">
        <f t="shared" si="17"/>
        <v>348241</v>
      </c>
      <c r="T36" s="10">
        <f t="shared" si="17"/>
        <v>335921</v>
      </c>
      <c r="U36" s="10">
        <f t="shared" si="17"/>
        <v>354971</v>
      </c>
      <c r="V36" s="10">
        <f t="shared" si="17"/>
        <v>364544</v>
      </c>
      <c r="W36" s="10">
        <f t="shared" si="17"/>
        <v>387899</v>
      </c>
      <c r="X36" s="10">
        <f t="shared" si="17"/>
        <v>385181</v>
      </c>
      <c r="Y36" s="10">
        <f t="shared" si="17"/>
        <v>391791</v>
      </c>
      <c r="Z36" s="10">
        <f t="shared" si="17"/>
        <v>396348</v>
      </c>
      <c r="AA36" s="10">
        <f t="shared" si="17"/>
        <v>940101</v>
      </c>
      <c r="AB36" s="10">
        <f t="shared" si="17"/>
        <v>951454</v>
      </c>
      <c r="AC36" s="10">
        <f t="shared" si="17"/>
        <v>956208</v>
      </c>
      <c r="AD36" s="10">
        <f t="shared" si="17"/>
        <v>980635</v>
      </c>
      <c r="AE36" s="10">
        <f t="shared" si="17"/>
        <v>1005648</v>
      </c>
      <c r="AF36" s="10">
        <f t="shared" si="17"/>
        <v>1041237</v>
      </c>
      <c r="AG36" s="10">
        <f t="shared" si="17"/>
        <v>1056120</v>
      </c>
      <c r="AH36" s="10">
        <f t="shared" si="17"/>
        <v>1095804</v>
      </c>
      <c r="AI36" s="10">
        <f t="shared" si="17"/>
        <v>1117362</v>
      </c>
      <c r="AJ36" s="10">
        <f t="shared" si="17"/>
        <v>1148761</v>
      </c>
      <c r="AK36" s="10">
        <f t="shared" si="17"/>
        <v>1142502</v>
      </c>
      <c r="AL36" s="10">
        <f t="shared" si="17"/>
        <v>1152237</v>
      </c>
      <c r="AM36" s="10">
        <f t="shared" si="17"/>
        <v>1169232</v>
      </c>
      <c r="AN36" s="10">
        <f t="shared" si="17"/>
        <v>1330664</v>
      </c>
      <c r="AO36" s="10">
        <f t="shared" si="17"/>
        <v>1352378</v>
      </c>
      <c r="AP36" s="10">
        <f t="shared" ref="AP36:AQ36" si="18">+SUM(AP25:AP35)</f>
        <v>1325508</v>
      </c>
      <c r="AQ36" s="10">
        <f t="shared" si="18"/>
        <v>1313986</v>
      </c>
      <c r="AR36" s="10">
        <f t="shared" ref="AR36" si="19">+SUM(AR25:AR35)</f>
        <v>1315186</v>
      </c>
    </row>
    <row r="37" spans="1:44">
      <c r="A37" s="6" t="s">
        <v>28</v>
      </c>
      <c r="B37" s="10">
        <f t="shared" ref="B37:AO37" si="20">+B23+B36</f>
        <v>176065</v>
      </c>
      <c r="C37" s="10">
        <f t="shared" si="20"/>
        <v>234160</v>
      </c>
      <c r="D37" s="10">
        <f t="shared" si="20"/>
        <v>265485</v>
      </c>
      <c r="E37" s="10">
        <f t="shared" si="20"/>
        <v>270765</v>
      </c>
      <c r="F37" s="10">
        <f t="shared" si="20"/>
        <v>245541</v>
      </c>
      <c r="G37" s="10">
        <f t="shared" si="20"/>
        <v>316965</v>
      </c>
      <c r="H37" s="10">
        <f t="shared" si="20"/>
        <v>419722</v>
      </c>
      <c r="I37" s="10">
        <f t="shared" si="20"/>
        <v>427485</v>
      </c>
      <c r="J37" s="10">
        <f t="shared" si="20"/>
        <v>411024</v>
      </c>
      <c r="K37" s="10">
        <f t="shared" si="20"/>
        <v>392049</v>
      </c>
      <c r="L37" s="10">
        <f t="shared" si="20"/>
        <v>450468</v>
      </c>
      <c r="M37" s="10">
        <f t="shared" si="20"/>
        <v>495652</v>
      </c>
      <c r="N37" s="10">
        <f t="shared" si="20"/>
        <v>400477</v>
      </c>
      <c r="O37" s="10">
        <f t="shared" si="20"/>
        <v>399383</v>
      </c>
      <c r="P37" s="10">
        <f t="shared" si="20"/>
        <v>470903</v>
      </c>
      <c r="Q37" s="10">
        <f t="shared" si="20"/>
        <v>513344</v>
      </c>
      <c r="R37" s="10">
        <f t="shared" si="20"/>
        <v>457046</v>
      </c>
      <c r="S37" s="10">
        <f t="shared" si="20"/>
        <v>476987</v>
      </c>
      <c r="T37" s="10">
        <f t="shared" si="20"/>
        <v>531845</v>
      </c>
      <c r="U37" s="10">
        <f t="shared" si="20"/>
        <v>557864</v>
      </c>
      <c r="V37" s="10">
        <f t="shared" si="20"/>
        <v>479404</v>
      </c>
      <c r="W37" s="10">
        <f t="shared" si="20"/>
        <v>515057</v>
      </c>
      <c r="X37" s="10">
        <f t="shared" si="20"/>
        <v>572688</v>
      </c>
      <c r="Y37" s="10">
        <f t="shared" si="20"/>
        <v>562867</v>
      </c>
      <c r="Z37" s="10">
        <f t="shared" si="20"/>
        <v>675062</v>
      </c>
      <c r="AA37" s="10">
        <f t="shared" si="20"/>
        <v>1177284</v>
      </c>
      <c r="AB37" s="10">
        <f t="shared" si="20"/>
        <v>1247320</v>
      </c>
      <c r="AC37" s="10">
        <f t="shared" si="20"/>
        <v>1206323</v>
      </c>
      <c r="AD37" s="10">
        <f t="shared" si="20"/>
        <v>1171722</v>
      </c>
      <c r="AE37" s="10">
        <f t="shared" si="20"/>
        <v>1285003</v>
      </c>
      <c r="AF37" s="10">
        <f t="shared" si="20"/>
        <v>1349344</v>
      </c>
      <c r="AG37" s="10">
        <f t="shared" si="20"/>
        <v>1344388</v>
      </c>
      <c r="AH37" s="10">
        <f t="shared" si="20"/>
        <v>1328522</v>
      </c>
      <c r="AI37" s="10">
        <f t="shared" si="20"/>
        <v>1473557</v>
      </c>
      <c r="AJ37" s="10">
        <f t="shared" si="20"/>
        <v>1518100</v>
      </c>
      <c r="AK37" s="10">
        <f t="shared" si="20"/>
        <v>1549927</v>
      </c>
      <c r="AL37" s="10">
        <f t="shared" si="20"/>
        <v>1477358</v>
      </c>
      <c r="AM37" s="10">
        <f t="shared" si="20"/>
        <v>1611616</v>
      </c>
      <c r="AN37" s="10">
        <f t="shared" si="20"/>
        <v>1916238</v>
      </c>
      <c r="AO37" s="10">
        <f t="shared" si="20"/>
        <v>1997223</v>
      </c>
      <c r="AP37" s="10">
        <f t="shared" ref="AP37:AQ37" si="21">+AP23+AP36</f>
        <v>1814928</v>
      </c>
      <c r="AQ37" s="10">
        <f t="shared" si="21"/>
        <v>1878605</v>
      </c>
      <c r="AR37" s="10">
        <f t="shared" ref="AR37" si="22">+AR23+AR36</f>
        <v>1820764</v>
      </c>
    </row>
    <row r="38" spans="1:44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1:44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v>264407</v>
      </c>
      <c r="AP41" s="8">
        <v>262152</v>
      </c>
      <c r="AQ41" s="8">
        <v>307145</v>
      </c>
      <c r="AR41" s="8">
        <f>+[1]Hoja1!EW145</f>
        <v>209938</v>
      </c>
    </row>
    <row r="42" spans="1:44">
      <c r="A42" s="17" t="s">
        <v>151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v>5869</v>
      </c>
      <c r="AP42" s="8">
        <v>5605</v>
      </c>
      <c r="AQ42" s="8">
        <v>6452</v>
      </c>
      <c r="AR42" s="8">
        <f>+[1]Hoja1!EW146</f>
        <v>6939</v>
      </c>
    </row>
    <row r="43" spans="1:44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v>151881</v>
      </c>
      <c r="AP43" s="8">
        <v>99488</v>
      </c>
      <c r="AQ43" s="8">
        <v>126001</v>
      </c>
      <c r="AR43" s="8">
        <f>+[1]Hoja1!EW147</f>
        <v>149977</v>
      </c>
    </row>
    <row r="44" spans="1:44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v>19930</v>
      </c>
      <c r="AP44" s="8">
        <v>6019</v>
      </c>
      <c r="AQ44" s="8">
        <v>23858</v>
      </c>
      <c r="AR44" s="8">
        <f>+[1]Hoja1!EW148</f>
        <v>4774</v>
      </c>
    </row>
    <row r="45" spans="1:44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v>9884</v>
      </c>
      <c r="AP45" s="8">
        <v>6942</v>
      </c>
      <c r="AQ45" s="8">
        <v>2361</v>
      </c>
      <c r="AR45" s="8">
        <f>+[1]Hoja1!EW149</f>
        <v>4286</v>
      </c>
    </row>
    <row r="46" spans="1:44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v>1759</v>
      </c>
      <c r="AP46" s="8">
        <v>3981</v>
      </c>
      <c r="AQ46" s="8">
        <v>6124</v>
      </c>
      <c r="AR46" s="8">
        <f>+[1]Hoja1!EW150</f>
        <v>0</v>
      </c>
    </row>
    <row r="47" spans="1:44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v>8565</v>
      </c>
      <c r="AP47" s="8">
        <v>7856</v>
      </c>
      <c r="AQ47" s="8">
        <v>5985</v>
      </c>
      <c r="AR47" s="8">
        <f>+[1]Hoja1!EW151</f>
        <v>7164</v>
      </c>
    </row>
    <row r="48" spans="1:44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v>2296</v>
      </c>
      <c r="AP48" s="8">
        <v>1719</v>
      </c>
      <c r="AQ48" s="8">
        <v>1687</v>
      </c>
      <c r="AR48" s="8">
        <f>+[1]Hoja1!EW152</f>
        <v>2633</v>
      </c>
    </row>
    <row r="49" spans="1:44" ht="54">
      <c r="A49" s="18" t="s">
        <v>39</v>
      </c>
      <c r="B49" s="10">
        <f>+SUM(B41:B48)</f>
        <v>70885</v>
      </c>
      <c r="C49" s="10">
        <f t="shared" ref="C49:Z49" si="23">+SUM(C41:C48)</f>
        <v>67947</v>
      </c>
      <c r="D49" s="10">
        <f t="shared" si="23"/>
        <v>93148</v>
      </c>
      <c r="E49" s="10">
        <f t="shared" si="23"/>
        <v>95792</v>
      </c>
      <c r="F49" s="10">
        <f t="shared" si="23"/>
        <v>76976</v>
      </c>
      <c r="G49" s="10">
        <f t="shared" si="23"/>
        <v>95214</v>
      </c>
      <c r="H49" s="10">
        <f t="shared" si="23"/>
        <v>189229</v>
      </c>
      <c r="I49" s="10">
        <f t="shared" si="23"/>
        <v>190678</v>
      </c>
      <c r="J49" s="10">
        <f t="shared" si="23"/>
        <v>129667</v>
      </c>
      <c r="K49" s="10">
        <f t="shared" si="23"/>
        <v>119914</v>
      </c>
      <c r="L49" s="10">
        <f t="shared" si="23"/>
        <v>170879</v>
      </c>
      <c r="M49" s="10">
        <f t="shared" si="23"/>
        <v>201083</v>
      </c>
      <c r="N49" s="10">
        <f t="shared" si="23"/>
        <v>110082</v>
      </c>
      <c r="O49" s="10">
        <f t="shared" si="23"/>
        <v>105540</v>
      </c>
      <c r="P49" s="10">
        <f t="shared" si="23"/>
        <v>153719</v>
      </c>
      <c r="Q49" s="10">
        <f t="shared" si="23"/>
        <v>169288</v>
      </c>
      <c r="R49" s="10">
        <f t="shared" si="23"/>
        <v>113733</v>
      </c>
      <c r="S49" s="10">
        <f t="shared" si="23"/>
        <v>149847</v>
      </c>
      <c r="T49" s="10">
        <f t="shared" si="23"/>
        <v>223615</v>
      </c>
      <c r="U49" s="10">
        <f t="shared" si="23"/>
        <v>204043</v>
      </c>
      <c r="V49" s="10">
        <f t="shared" si="23"/>
        <v>123527</v>
      </c>
      <c r="W49" s="10">
        <f t="shared" si="23"/>
        <v>132857</v>
      </c>
      <c r="X49" s="10">
        <f t="shared" si="23"/>
        <v>210546</v>
      </c>
      <c r="Y49" s="10">
        <f t="shared" si="23"/>
        <v>161608</v>
      </c>
      <c r="Z49" s="10">
        <f t="shared" si="23"/>
        <v>125361</v>
      </c>
      <c r="AA49" s="10">
        <f t="shared" ref="AA49:AG49" si="24">+SUM(AA41:AA48)</f>
        <v>197097</v>
      </c>
      <c r="AB49" s="10">
        <f t="shared" si="24"/>
        <v>274418</v>
      </c>
      <c r="AC49" s="10">
        <f t="shared" si="24"/>
        <v>248692</v>
      </c>
      <c r="AD49" s="10">
        <f t="shared" si="24"/>
        <v>154502</v>
      </c>
      <c r="AE49" s="10">
        <f t="shared" si="24"/>
        <v>193103</v>
      </c>
      <c r="AF49" s="10">
        <f t="shared" si="24"/>
        <v>274880</v>
      </c>
      <c r="AG49" s="10">
        <f t="shared" si="24"/>
        <v>259827</v>
      </c>
      <c r="AH49" s="10">
        <f t="shared" ref="AH49:AO49" si="25">+SUM(AH41:AH48)</f>
        <v>228794</v>
      </c>
      <c r="AI49" s="10">
        <f t="shared" si="25"/>
        <v>207652</v>
      </c>
      <c r="AJ49" s="10">
        <f t="shared" si="25"/>
        <v>241914</v>
      </c>
      <c r="AK49" s="10">
        <f t="shared" si="25"/>
        <v>250672</v>
      </c>
      <c r="AL49" s="10">
        <f t="shared" si="25"/>
        <v>170786</v>
      </c>
      <c r="AM49" s="10">
        <f t="shared" si="25"/>
        <v>285056</v>
      </c>
      <c r="AN49" s="10">
        <f t="shared" si="25"/>
        <v>402253</v>
      </c>
      <c r="AO49" s="10">
        <f t="shared" si="25"/>
        <v>464591</v>
      </c>
      <c r="AP49" s="10">
        <f t="shared" ref="AP49:AQ49" si="26">+SUM(AP41:AP48)</f>
        <v>393762</v>
      </c>
      <c r="AQ49" s="10">
        <f t="shared" si="26"/>
        <v>479613</v>
      </c>
      <c r="AR49" s="10">
        <f t="shared" ref="AR49" si="27">+SUM(AR41:AR48)</f>
        <v>385711</v>
      </c>
    </row>
    <row r="50" spans="1:44" ht="40.5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v>35702</v>
      </c>
      <c r="AP50" s="8">
        <v>0</v>
      </c>
      <c r="AQ50" s="8">
        <v>0</v>
      </c>
      <c r="AR50" s="8">
        <f>+[1]Hoja1!EW154</f>
        <v>0</v>
      </c>
    </row>
    <row r="51" spans="1:44">
      <c r="A51" s="20" t="s">
        <v>41</v>
      </c>
      <c r="B51" s="10">
        <f>+B49+B50</f>
        <v>70885</v>
      </c>
      <c r="C51" s="10">
        <f t="shared" ref="C51:Z51" si="28">+C49+C50</f>
        <v>67947</v>
      </c>
      <c r="D51" s="10">
        <f t="shared" si="28"/>
        <v>93148</v>
      </c>
      <c r="E51" s="10">
        <f t="shared" si="28"/>
        <v>95792</v>
      </c>
      <c r="F51" s="10">
        <f t="shared" si="28"/>
        <v>76976</v>
      </c>
      <c r="G51" s="10">
        <f t="shared" si="28"/>
        <v>95214</v>
      </c>
      <c r="H51" s="10">
        <f t="shared" si="28"/>
        <v>189229</v>
      </c>
      <c r="I51" s="10">
        <f t="shared" si="28"/>
        <v>190678</v>
      </c>
      <c r="J51" s="10">
        <f t="shared" si="28"/>
        <v>129667</v>
      </c>
      <c r="K51" s="10">
        <f t="shared" si="28"/>
        <v>119914</v>
      </c>
      <c r="L51" s="10">
        <f t="shared" si="28"/>
        <v>170879</v>
      </c>
      <c r="M51" s="10">
        <f t="shared" si="28"/>
        <v>201083</v>
      </c>
      <c r="N51" s="10">
        <f t="shared" si="28"/>
        <v>110082</v>
      </c>
      <c r="O51" s="10">
        <f t="shared" si="28"/>
        <v>105540</v>
      </c>
      <c r="P51" s="10">
        <f t="shared" si="28"/>
        <v>153719</v>
      </c>
      <c r="Q51" s="10">
        <f t="shared" si="28"/>
        <v>169288</v>
      </c>
      <c r="R51" s="10">
        <f t="shared" si="28"/>
        <v>113733</v>
      </c>
      <c r="S51" s="10">
        <f t="shared" si="28"/>
        <v>149847</v>
      </c>
      <c r="T51" s="10">
        <f t="shared" si="28"/>
        <v>223615</v>
      </c>
      <c r="U51" s="10">
        <f t="shared" si="28"/>
        <v>204043</v>
      </c>
      <c r="V51" s="10">
        <f t="shared" si="28"/>
        <v>123527</v>
      </c>
      <c r="W51" s="10">
        <f t="shared" si="28"/>
        <v>132857</v>
      </c>
      <c r="X51" s="10">
        <f t="shared" si="28"/>
        <v>210546</v>
      </c>
      <c r="Y51" s="10">
        <f t="shared" si="28"/>
        <v>161608</v>
      </c>
      <c r="Z51" s="10">
        <f t="shared" si="28"/>
        <v>125361</v>
      </c>
      <c r="AA51" s="10">
        <f t="shared" ref="AA51:AG51" si="29">+AA49+AA50</f>
        <v>197097</v>
      </c>
      <c r="AB51" s="10">
        <f t="shared" si="29"/>
        <v>274418</v>
      </c>
      <c r="AC51" s="10">
        <f t="shared" si="29"/>
        <v>248692</v>
      </c>
      <c r="AD51" s="10">
        <f t="shared" si="29"/>
        <v>154502</v>
      </c>
      <c r="AE51" s="10">
        <f t="shared" si="29"/>
        <v>193103</v>
      </c>
      <c r="AF51" s="10">
        <f t="shared" si="29"/>
        <v>274880</v>
      </c>
      <c r="AG51" s="10">
        <f t="shared" si="29"/>
        <v>259827</v>
      </c>
      <c r="AH51" s="10">
        <f t="shared" ref="AH51:AI51" si="30">+AH49+AH50</f>
        <v>228794</v>
      </c>
      <c r="AI51" s="10">
        <f t="shared" si="30"/>
        <v>207652</v>
      </c>
      <c r="AJ51" s="10">
        <f t="shared" ref="AJ51:AO51" si="31">+AJ49+AJ50</f>
        <v>241914</v>
      </c>
      <c r="AK51" s="10">
        <f t="shared" si="31"/>
        <v>250672</v>
      </c>
      <c r="AL51" s="10">
        <f t="shared" si="31"/>
        <v>170786</v>
      </c>
      <c r="AM51" s="10">
        <f t="shared" si="31"/>
        <v>285056</v>
      </c>
      <c r="AN51" s="10">
        <f t="shared" si="31"/>
        <v>438663</v>
      </c>
      <c r="AO51" s="10">
        <f t="shared" si="31"/>
        <v>500293</v>
      </c>
      <c r="AP51" s="10">
        <f t="shared" ref="AP51:AQ51" si="32">+AP49+AP50</f>
        <v>393762</v>
      </c>
      <c r="AQ51" s="10">
        <f t="shared" si="32"/>
        <v>479613</v>
      </c>
      <c r="AR51" s="10">
        <f t="shared" ref="AR51" si="33">+AR49+AR50</f>
        <v>385711</v>
      </c>
    </row>
    <row r="52" spans="1:44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v>430535</v>
      </c>
      <c r="AP53" s="8">
        <v>396257</v>
      </c>
      <c r="AQ53" s="8">
        <v>387204</v>
      </c>
      <c r="AR53" s="8">
        <f>+[1]Hoja1!EW157</f>
        <v>430943</v>
      </c>
    </row>
    <row r="54" spans="1:44">
      <c r="A54" s="17" t="s">
        <v>152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v>87212</v>
      </c>
      <c r="AP54" s="8">
        <v>85560</v>
      </c>
      <c r="AQ54" s="8">
        <v>81849</v>
      </c>
      <c r="AR54" s="8">
        <f>+[1]Hoja1!EW158</f>
        <v>82074</v>
      </c>
    </row>
    <row r="55" spans="1:44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v>140166</v>
      </c>
      <c r="AP55" s="8">
        <v>131435</v>
      </c>
      <c r="AQ55" s="8">
        <v>123237</v>
      </c>
      <c r="AR55" s="8">
        <f>+[1]Hoja1!EW159</f>
        <v>120594</v>
      </c>
    </row>
    <row r="56" spans="1:44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v>7994</v>
      </c>
      <c r="AP56" s="8">
        <v>6868</v>
      </c>
      <c r="AQ56" s="8">
        <v>13490</v>
      </c>
      <c r="AR56" s="8">
        <f>+[1]Hoja1!EW160</f>
        <v>14395</v>
      </c>
    </row>
    <row r="57" spans="1:44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v>45</v>
      </c>
      <c r="AP57" s="8">
        <v>45</v>
      </c>
      <c r="AQ57" s="8">
        <v>45</v>
      </c>
      <c r="AR57" s="8">
        <f>+[1]Hoja1!EW161</f>
        <v>46</v>
      </c>
    </row>
    <row r="58" spans="1:44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v>97565</v>
      </c>
      <c r="AP58" s="8">
        <v>92343</v>
      </c>
      <c r="AQ58" s="8">
        <v>94523</v>
      </c>
      <c r="AR58" s="8">
        <f>+[1]Hoja1!EW162</f>
        <v>86573</v>
      </c>
    </row>
    <row r="59" spans="1:44" hidden="1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/>
      <c r="AP59" s="8"/>
      <c r="AQ59" s="8"/>
      <c r="AR59" s="8"/>
    </row>
    <row r="60" spans="1:44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</row>
    <row r="61" spans="1:44">
      <c r="A61" s="20" t="s">
        <v>50</v>
      </c>
      <c r="B61" s="10">
        <f>+SUM(B53:B60)</f>
        <v>48694</v>
      </c>
      <c r="C61" s="10">
        <f t="shared" ref="C61:Z61" si="34">+SUM(C53:C60)</f>
        <v>46012</v>
      </c>
      <c r="D61" s="10">
        <f t="shared" si="34"/>
        <v>46736</v>
      </c>
      <c r="E61" s="10">
        <f t="shared" si="34"/>
        <v>46043</v>
      </c>
      <c r="F61" s="10">
        <f t="shared" si="34"/>
        <v>36172</v>
      </c>
      <c r="G61" s="10">
        <f t="shared" si="34"/>
        <v>40375</v>
      </c>
      <c r="H61" s="10">
        <f t="shared" si="34"/>
        <v>42819</v>
      </c>
      <c r="I61" s="10">
        <f t="shared" si="34"/>
        <v>42203</v>
      </c>
      <c r="J61" s="10">
        <f t="shared" si="34"/>
        <v>83723</v>
      </c>
      <c r="K61" s="10">
        <f t="shared" si="34"/>
        <v>81528</v>
      </c>
      <c r="L61" s="10">
        <f t="shared" si="34"/>
        <v>83744</v>
      </c>
      <c r="M61" s="10">
        <f t="shared" si="34"/>
        <v>97189</v>
      </c>
      <c r="N61" s="10">
        <f t="shared" si="34"/>
        <v>91848</v>
      </c>
      <c r="O61" s="10">
        <f t="shared" si="34"/>
        <v>96667</v>
      </c>
      <c r="P61" s="10">
        <f t="shared" si="34"/>
        <v>112117</v>
      </c>
      <c r="Q61" s="10">
        <f t="shared" si="34"/>
        <v>119657</v>
      </c>
      <c r="R61" s="10">
        <f t="shared" si="34"/>
        <v>106713</v>
      </c>
      <c r="S61" s="10">
        <f t="shared" si="34"/>
        <v>91438</v>
      </c>
      <c r="T61" s="10">
        <f t="shared" si="34"/>
        <v>92134</v>
      </c>
      <c r="U61" s="10">
        <f t="shared" si="34"/>
        <v>114021</v>
      </c>
      <c r="V61" s="10">
        <f t="shared" si="34"/>
        <v>106197</v>
      </c>
      <c r="W61" s="10">
        <f t="shared" si="34"/>
        <v>125480</v>
      </c>
      <c r="X61" s="10">
        <f t="shared" si="34"/>
        <v>118567</v>
      </c>
      <c r="Y61" s="10">
        <f t="shared" si="34"/>
        <v>146916</v>
      </c>
      <c r="Z61" s="10">
        <f t="shared" si="34"/>
        <v>302160</v>
      </c>
      <c r="AA61" s="10">
        <f t="shared" ref="AA61:AG61" si="35">+SUM(AA53:AA60)</f>
        <v>448908</v>
      </c>
      <c r="AB61" s="10">
        <f t="shared" si="35"/>
        <v>453477</v>
      </c>
      <c r="AC61" s="10">
        <f t="shared" si="35"/>
        <v>440689</v>
      </c>
      <c r="AD61" s="10">
        <f t="shared" si="35"/>
        <v>512115</v>
      </c>
      <c r="AE61" s="10">
        <f t="shared" si="35"/>
        <v>431717</v>
      </c>
      <c r="AF61" s="10">
        <f t="shared" si="35"/>
        <v>416348</v>
      </c>
      <c r="AG61" s="10">
        <f t="shared" si="35"/>
        <v>434012</v>
      </c>
      <c r="AH61" s="10">
        <f t="shared" ref="AH61:AI61" si="36">+SUM(AH53:AH60)</f>
        <v>442107</v>
      </c>
      <c r="AI61" s="10">
        <f t="shared" si="36"/>
        <v>541065</v>
      </c>
      <c r="AJ61" s="10">
        <f t="shared" ref="AJ61:AK61" si="37">+SUM(AJ53:AJ60)</f>
        <v>548725</v>
      </c>
      <c r="AK61" s="10">
        <f t="shared" si="37"/>
        <v>546207</v>
      </c>
      <c r="AL61" s="10">
        <f t="shared" ref="AL61:AM61" si="38">+SUM(AL53:AL60)</f>
        <v>561040</v>
      </c>
      <c r="AM61" s="10">
        <f t="shared" si="38"/>
        <v>565770</v>
      </c>
      <c r="AN61" s="10">
        <f t="shared" ref="AN61:AO61" si="39">+SUM(AN53:AN60)</f>
        <v>782392</v>
      </c>
      <c r="AO61" s="10">
        <f t="shared" si="39"/>
        <v>763517</v>
      </c>
      <c r="AP61" s="10">
        <f t="shared" ref="AP61:AQ61" si="40">+SUM(AP53:AP60)</f>
        <v>712508</v>
      </c>
      <c r="AQ61" s="10">
        <f t="shared" si="40"/>
        <v>700348</v>
      </c>
      <c r="AR61" s="10">
        <f t="shared" ref="AR61" si="41">+SUM(AR53:AR60)</f>
        <v>734625</v>
      </c>
    </row>
    <row r="62" spans="1:44">
      <c r="A62" s="9" t="s">
        <v>51</v>
      </c>
      <c r="B62" s="10">
        <f>+B51+B61</f>
        <v>119579</v>
      </c>
      <c r="C62" s="10">
        <f t="shared" ref="C62:Z62" si="42">+C51+C61</f>
        <v>113959</v>
      </c>
      <c r="D62" s="10">
        <f t="shared" si="42"/>
        <v>139884</v>
      </c>
      <c r="E62" s="10">
        <f t="shared" si="42"/>
        <v>141835</v>
      </c>
      <c r="F62" s="10">
        <f t="shared" si="42"/>
        <v>113148</v>
      </c>
      <c r="G62" s="10">
        <f t="shared" si="42"/>
        <v>135589</v>
      </c>
      <c r="H62" s="10">
        <f t="shared" si="42"/>
        <v>232048</v>
      </c>
      <c r="I62" s="10">
        <f t="shared" si="42"/>
        <v>232881</v>
      </c>
      <c r="J62" s="10">
        <f t="shared" si="42"/>
        <v>213390</v>
      </c>
      <c r="K62" s="10">
        <f t="shared" si="42"/>
        <v>201442</v>
      </c>
      <c r="L62" s="10">
        <f t="shared" si="42"/>
        <v>254623</v>
      </c>
      <c r="M62" s="10">
        <f t="shared" si="42"/>
        <v>298272</v>
      </c>
      <c r="N62" s="10">
        <f t="shared" si="42"/>
        <v>201930</v>
      </c>
      <c r="O62" s="10">
        <f t="shared" si="42"/>
        <v>202207</v>
      </c>
      <c r="P62" s="10">
        <f t="shared" si="42"/>
        <v>265836</v>
      </c>
      <c r="Q62" s="10">
        <f t="shared" si="42"/>
        <v>288945</v>
      </c>
      <c r="R62" s="10">
        <f t="shared" si="42"/>
        <v>220446</v>
      </c>
      <c r="S62" s="10">
        <f t="shared" si="42"/>
        <v>241285</v>
      </c>
      <c r="T62" s="10">
        <f t="shared" si="42"/>
        <v>315749</v>
      </c>
      <c r="U62" s="10">
        <f t="shared" si="42"/>
        <v>318064</v>
      </c>
      <c r="V62" s="10">
        <f t="shared" si="42"/>
        <v>229724</v>
      </c>
      <c r="W62" s="10">
        <f t="shared" si="42"/>
        <v>258337</v>
      </c>
      <c r="X62" s="10">
        <f t="shared" si="42"/>
        <v>329113</v>
      </c>
      <c r="Y62" s="10">
        <f t="shared" si="42"/>
        <v>308524</v>
      </c>
      <c r="Z62" s="10">
        <f t="shared" si="42"/>
        <v>427521</v>
      </c>
      <c r="AA62" s="10">
        <f t="shared" ref="AA62:AG62" si="43">+AA51+AA61</f>
        <v>646005</v>
      </c>
      <c r="AB62" s="10">
        <f t="shared" si="43"/>
        <v>727895</v>
      </c>
      <c r="AC62" s="10">
        <f t="shared" si="43"/>
        <v>689381</v>
      </c>
      <c r="AD62" s="10">
        <f t="shared" si="43"/>
        <v>666617</v>
      </c>
      <c r="AE62" s="10">
        <f t="shared" si="43"/>
        <v>624820</v>
      </c>
      <c r="AF62" s="10">
        <f t="shared" si="43"/>
        <v>691228</v>
      </c>
      <c r="AG62" s="10">
        <f t="shared" si="43"/>
        <v>693839</v>
      </c>
      <c r="AH62" s="10">
        <f t="shared" ref="AH62:AI62" si="44">+AH51+AH61</f>
        <v>670901</v>
      </c>
      <c r="AI62" s="10">
        <f t="shared" si="44"/>
        <v>748717</v>
      </c>
      <c r="AJ62" s="10">
        <f t="shared" ref="AJ62:AK62" si="45">+AJ51+AJ61</f>
        <v>790639</v>
      </c>
      <c r="AK62" s="10">
        <f t="shared" si="45"/>
        <v>796879</v>
      </c>
      <c r="AL62" s="10">
        <f t="shared" ref="AL62:AM62" si="46">+AL51+AL61</f>
        <v>731826</v>
      </c>
      <c r="AM62" s="10">
        <f t="shared" si="46"/>
        <v>850826</v>
      </c>
      <c r="AN62" s="10">
        <f t="shared" ref="AN62:AO62" si="47">+AN51+AN61</f>
        <v>1221055</v>
      </c>
      <c r="AO62" s="10">
        <f t="shared" si="47"/>
        <v>1263810</v>
      </c>
      <c r="AP62" s="10">
        <f t="shared" ref="AP62:AQ62" si="48">+AP51+AP61</f>
        <v>1106270</v>
      </c>
      <c r="AQ62" s="10">
        <f t="shared" si="48"/>
        <v>1179961</v>
      </c>
      <c r="AR62" s="10">
        <f t="shared" ref="AR62" si="49">+AR51+AR61</f>
        <v>1120336</v>
      </c>
    </row>
    <row r="63" spans="1:44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v>472212</v>
      </c>
      <c r="AP64" s="8">
        <v>472212</v>
      </c>
      <c r="AQ64" s="8">
        <v>472212</v>
      </c>
      <c r="AR64" s="8">
        <f>+[1]Hoja1!EW168</f>
        <v>472212</v>
      </c>
    </row>
    <row r="65" spans="1:44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v>213720</v>
      </c>
      <c r="AP65" s="8">
        <v>216808</v>
      </c>
      <c r="AQ65" s="8">
        <v>224938</v>
      </c>
      <c r="AR65" s="8">
        <f>+[1]Hoja1!EW169</f>
        <v>210007</v>
      </c>
    </row>
    <row r="66" spans="1:44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v>3751</v>
      </c>
      <c r="AP66" s="8">
        <v>3751</v>
      </c>
      <c r="AQ66" s="8">
        <v>3751</v>
      </c>
      <c r="AR66" s="8">
        <f>+[1]Hoja1!EW170</f>
        <v>3751</v>
      </c>
    </row>
    <row r="67" spans="1:44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-25</v>
      </c>
      <c r="AR67" s="8">
        <f>+[1]Hoja1!EW171</f>
        <v>-25</v>
      </c>
    </row>
    <row r="68" spans="1:44" hidden="1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/>
      <c r="AP68" s="8"/>
      <c r="AQ68" s="8"/>
      <c r="AR68" s="8"/>
    </row>
    <row r="69" spans="1:44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v>-60863</v>
      </c>
      <c r="AP69" s="8">
        <v>-82029</v>
      </c>
      <c r="AQ69" s="8">
        <v>-93329</v>
      </c>
      <c r="AR69" s="8">
        <f>+[1]Hoja1!EW173</f>
        <v>-77253</v>
      </c>
    </row>
    <row r="70" spans="1:44" ht="27">
      <c r="A70" s="9" t="s">
        <v>59</v>
      </c>
      <c r="B70" s="10">
        <f>+SUM(B64:B69)</f>
        <v>38727</v>
      </c>
      <c r="C70" s="10">
        <f t="shared" ref="C70:Z70" si="50">+SUM(C64:C69)</f>
        <v>102733</v>
      </c>
      <c r="D70" s="10">
        <f t="shared" si="50"/>
        <v>107223</v>
      </c>
      <c r="E70" s="10">
        <f t="shared" si="50"/>
        <v>111130</v>
      </c>
      <c r="F70" s="10">
        <f t="shared" si="50"/>
        <v>110823</v>
      </c>
      <c r="G70" s="10">
        <f t="shared" si="50"/>
        <v>159780</v>
      </c>
      <c r="H70" s="10">
        <f t="shared" si="50"/>
        <v>163929</v>
      </c>
      <c r="I70" s="10">
        <f t="shared" si="50"/>
        <v>169875</v>
      </c>
      <c r="J70" s="10">
        <f t="shared" si="50"/>
        <v>170238</v>
      </c>
      <c r="K70" s="10">
        <f t="shared" si="50"/>
        <v>164674</v>
      </c>
      <c r="L70" s="10">
        <f t="shared" si="50"/>
        <v>168911</v>
      </c>
      <c r="M70" s="10">
        <f t="shared" si="50"/>
        <v>172087</v>
      </c>
      <c r="N70" s="10">
        <f t="shared" si="50"/>
        <v>171137</v>
      </c>
      <c r="O70" s="10">
        <f t="shared" si="50"/>
        <v>168306</v>
      </c>
      <c r="P70" s="10">
        <f t="shared" si="50"/>
        <v>174854</v>
      </c>
      <c r="Q70" s="10">
        <f t="shared" si="50"/>
        <v>191693</v>
      </c>
      <c r="R70" s="10">
        <f t="shared" si="50"/>
        <v>202415</v>
      </c>
      <c r="S70" s="10">
        <f t="shared" si="50"/>
        <v>202472</v>
      </c>
      <c r="T70" s="10">
        <f t="shared" si="50"/>
        <v>186448</v>
      </c>
      <c r="U70" s="10">
        <f t="shared" si="50"/>
        <v>208577</v>
      </c>
      <c r="V70" s="10">
        <f t="shared" si="50"/>
        <v>217698</v>
      </c>
      <c r="W70" s="10">
        <f t="shared" si="50"/>
        <v>224433</v>
      </c>
      <c r="X70" s="10">
        <f t="shared" si="50"/>
        <v>206817</v>
      </c>
      <c r="Y70" s="10">
        <f t="shared" si="50"/>
        <v>217726</v>
      </c>
      <c r="Z70" s="10">
        <f t="shared" si="50"/>
        <v>204666</v>
      </c>
      <c r="AA70" s="10">
        <f t="shared" ref="AA70:AG70" si="51">+SUM(AA64:AA69)</f>
        <v>482384</v>
      </c>
      <c r="AB70" s="10">
        <f t="shared" si="51"/>
        <v>466682</v>
      </c>
      <c r="AC70" s="10">
        <f t="shared" si="51"/>
        <v>461181</v>
      </c>
      <c r="AD70" s="10">
        <f t="shared" si="51"/>
        <v>450839</v>
      </c>
      <c r="AE70" s="10">
        <f t="shared" si="51"/>
        <v>601479</v>
      </c>
      <c r="AF70" s="10">
        <f t="shared" si="51"/>
        <v>594723</v>
      </c>
      <c r="AG70" s="10">
        <f t="shared" si="51"/>
        <v>583585</v>
      </c>
      <c r="AH70" s="10">
        <f t="shared" ref="AH70:AO70" si="52">+SUM(AH64:AH69)</f>
        <v>587281</v>
      </c>
      <c r="AI70" s="10">
        <f t="shared" si="52"/>
        <v>628856</v>
      </c>
      <c r="AJ70" s="10">
        <f t="shared" si="52"/>
        <v>628135</v>
      </c>
      <c r="AK70" s="10">
        <f t="shared" si="52"/>
        <v>644974</v>
      </c>
      <c r="AL70" s="10">
        <f t="shared" si="52"/>
        <v>635042</v>
      </c>
      <c r="AM70" s="10">
        <f t="shared" si="52"/>
        <v>642746</v>
      </c>
      <c r="AN70" s="10">
        <f t="shared" si="52"/>
        <v>599446</v>
      </c>
      <c r="AO70" s="10">
        <f t="shared" si="52"/>
        <v>628820</v>
      </c>
      <c r="AP70" s="10">
        <f t="shared" ref="AP70:AQ70" si="53">+SUM(AP64:AP69)</f>
        <v>610742</v>
      </c>
      <c r="AQ70" s="10">
        <f t="shared" si="53"/>
        <v>607547</v>
      </c>
      <c r="AR70" s="10">
        <f t="shared" ref="AR70" si="54">+SUM(AR64:AR69)</f>
        <v>608692</v>
      </c>
    </row>
    <row r="71" spans="1:44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v>104593</v>
      </c>
      <c r="AP71" s="8">
        <v>97916</v>
      </c>
      <c r="AQ71" s="8">
        <v>91097</v>
      </c>
      <c r="AR71" s="8">
        <f>+[1]Hoja1!EW175</f>
        <v>91736</v>
      </c>
    </row>
    <row r="72" spans="1:44">
      <c r="A72" s="9" t="s">
        <v>61</v>
      </c>
      <c r="B72" s="10">
        <f t="shared" ref="B72:AD72" si="55">B71+B70</f>
        <v>56486</v>
      </c>
      <c r="C72" s="10">
        <f t="shared" si="55"/>
        <v>120201</v>
      </c>
      <c r="D72" s="10">
        <f t="shared" si="55"/>
        <v>125601</v>
      </c>
      <c r="E72" s="10">
        <f t="shared" si="55"/>
        <v>128928</v>
      </c>
      <c r="F72" s="10">
        <f t="shared" si="55"/>
        <v>132393</v>
      </c>
      <c r="G72" s="10">
        <f t="shared" si="55"/>
        <v>181376</v>
      </c>
      <c r="H72" s="10">
        <f t="shared" si="55"/>
        <v>187674</v>
      </c>
      <c r="I72" s="10">
        <f t="shared" si="55"/>
        <v>194604</v>
      </c>
      <c r="J72" s="10">
        <f t="shared" si="55"/>
        <v>197634</v>
      </c>
      <c r="K72" s="10">
        <f t="shared" si="55"/>
        <v>190608</v>
      </c>
      <c r="L72" s="10">
        <f t="shared" si="55"/>
        <v>195845</v>
      </c>
      <c r="M72" s="10">
        <f t="shared" si="55"/>
        <v>197380</v>
      </c>
      <c r="N72" s="10">
        <f t="shared" si="55"/>
        <v>198547</v>
      </c>
      <c r="O72" s="10">
        <f t="shared" si="55"/>
        <v>194106</v>
      </c>
      <c r="P72" s="10">
        <f t="shared" si="55"/>
        <v>205067</v>
      </c>
      <c r="Q72" s="10">
        <f t="shared" si="55"/>
        <v>224399</v>
      </c>
      <c r="R72" s="10">
        <f t="shared" si="55"/>
        <v>236600</v>
      </c>
      <c r="S72" s="10">
        <f t="shared" si="55"/>
        <v>235702</v>
      </c>
      <c r="T72" s="10">
        <f t="shared" si="55"/>
        <v>216096</v>
      </c>
      <c r="U72" s="10">
        <f t="shared" si="55"/>
        <v>239800</v>
      </c>
      <c r="V72" s="10">
        <f t="shared" si="55"/>
        <v>249680</v>
      </c>
      <c r="W72" s="10">
        <f t="shared" si="55"/>
        <v>256720</v>
      </c>
      <c r="X72" s="10">
        <f t="shared" si="55"/>
        <v>243575</v>
      </c>
      <c r="Y72" s="10">
        <f t="shared" si="55"/>
        <v>254343</v>
      </c>
      <c r="Z72" s="10">
        <f t="shared" si="55"/>
        <v>247541</v>
      </c>
      <c r="AA72" s="10">
        <f t="shared" si="55"/>
        <v>531279</v>
      </c>
      <c r="AB72" s="10">
        <f t="shared" si="55"/>
        <v>519425</v>
      </c>
      <c r="AC72" s="10">
        <f t="shared" si="55"/>
        <v>516942</v>
      </c>
      <c r="AD72" s="10">
        <f t="shared" si="55"/>
        <v>505105</v>
      </c>
      <c r="AE72" s="10">
        <f t="shared" ref="AE72:AF72" si="56">AE71+AE70</f>
        <v>660183</v>
      </c>
      <c r="AF72" s="10">
        <f t="shared" si="56"/>
        <v>658116</v>
      </c>
      <c r="AG72" s="10">
        <f t="shared" ref="AG72:AH72" si="57">AG71+AG70</f>
        <v>650549</v>
      </c>
      <c r="AH72" s="10">
        <f t="shared" si="57"/>
        <v>657621</v>
      </c>
      <c r="AI72" s="10">
        <f t="shared" ref="AI72:AJ72" si="58">AI71+AI70</f>
        <v>724840</v>
      </c>
      <c r="AJ72" s="10">
        <f t="shared" si="58"/>
        <v>727461</v>
      </c>
      <c r="AK72" s="10">
        <f t="shared" ref="AK72:AL72" si="59">AK71+AK70</f>
        <v>753048</v>
      </c>
      <c r="AL72" s="10">
        <f t="shared" si="59"/>
        <v>745532</v>
      </c>
      <c r="AM72" s="10">
        <f t="shared" ref="AM72:AN72" si="60">AM71+AM70</f>
        <v>760790</v>
      </c>
      <c r="AN72" s="10">
        <f t="shared" si="60"/>
        <v>695183</v>
      </c>
      <c r="AO72" s="10">
        <f t="shared" ref="AO72:AP72" si="61">AO71+AO70</f>
        <v>733413</v>
      </c>
      <c r="AP72" s="10">
        <f t="shared" si="61"/>
        <v>708658</v>
      </c>
      <c r="AQ72" s="10">
        <f t="shared" ref="AQ72:AR72" si="62">AQ71+AQ70</f>
        <v>698644</v>
      </c>
      <c r="AR72" s="10">
        <f t="shared" si="62"/>
        <v>700428</v>
      </c>
    </row>
    <row r="73" spans="1:44">
      <c r="A73" s="21" t="s">
        <v>62</v>
      </c>
      <c r="B73" s="10">
        <f t="shared" ref="B73:AD73" si="63">+B62+B70+B71</f>
        <v>176065</v>
      </c>
      <c r="C73" s="10">
        <f t="shared" si="63"/>
        <v>234160</v>
      </c>
      <c r="D73" s="10">
        <f t="shared" si="63"/>
        <v>265485</v>
      </c>
      <c r="E73" s="10">
        <f t="shared" si="63"/>
        <v>270763</v>
      </c>
      <c r="F73" s="10">
        <f t="shared" si="63"/>
        <v>245541</v>
      </c>
      <c r="G73" s="10">
        <f t="shared" si="63"/>
        <v>316965</v>
      </c>
      <c r="H73" s="10">
        <f t="shared" si="63"/>
        <v>419722</v>
      </c>
      <c r="I73" s="10">
        <f t="shared" si="63"/>
        <v>427485</v>
      </c>
      <c r="J73" s="10">
        <f t="shared" si="63"/>
        <v>411024</v>
      </c>
      <c r="K73" s="10">
        <f t="shared" si="63"/>
        <v>392050</v>
      </c>
      <c r="L73" s="10">
        <f t="shared" si="63"/>
        <v>450468</v>
      </c>
      <c r="M73" s="10">
        <f t="shared" si="63"/>
        <v>495652</v>
      </c>
      <c r="N73" s="10">
        <f t="shared" si="63"/>
        <v>400477</v>
      </c>
      <c r="O73" s="10">
        <f t="shared" si="63"/>
        <v>396313</v>
      </c>
      <c r="P73" s="10">
        <f t="shared" si="63"/>
        <v>470903</v>
      </c>
      <c r="Q73" s="10">
        <f t="shared" si="63"/>
        <v>513344</v>
      </c>
      <c r="R73" s="10">
        <f t="shared" si="63"/>
        <v>457046</v>
      </c>
      <c r="S73" s="10">
        <f t="shared" si="63"/>
        <v>476987</v>
      </c>
      <c r="T73" s="10">
        <f t="shared" si="63"/>
        <v>531845</v>
      </c>
      <c r="U73" s="10">
        <f t="shared" si="63"/>
        <v>557864</v>
      </c>
      <c r="V73" s="10">
        <f t="shared" si="63"/>
        <v>479404</v>
      </c>
      <c r="W73" s="10">
        <f t="shared" si="63"/>
        <v>515057</v>
      </c>
      <c r="X73" s="10">
        <f t="shared" si="63"/>
        <v>572688</v>
      </c>
      <c r="Y73" s="10">
        <f t="shared" si="63"/>
        <v>562867</v>
      </c>
      <c r="Z73" s="10">
        <f t="shared" si="63"/>
        <v>675062</v>
      </c>
      <c r="AA73" s="10">
        <f t="shared" si="63"/>
        <v>1177284</v>
      </c>
      <c r="AB73" s="10">
        <f t="shared" si="63"/>
        <v>1247320</v>
      </c>
      <c r="AC73" s="10">
        <f t="shared" si="63"/>
        <v>1206323</v>
      </c>
      <c r="AD73" s="10">
        <f t="shared" si="63"/>
        <v>1171722</v>
      </c>
      <c r="AE73" s="10">
        <f t="shared" ref="AE73:AF73" si="64">+AE62+AE70+AE71</f>
        <v>1285003</v>
      </c>
      <c r="AF73" s="10">
        <f t="shared" si="64"/>
        <v>1349344</v>
      </c>
      <c r="AG73" s="10">
        <f t="shared" ref="AG73:AH73" si="65">+AG62+AG70+AG71</f>
        <v>1344388</v>
      </c>
      <c r="AH73" s="10">
        <f t="shared" si="65"/>
        <v>1328522</v>
      </c>
      <c r="AI73" s="10">
        <f t="shared" ref="AI73:AJ73" si="66">+AI62+AI70+AI71</f>
        <v>1473557</v>
      </c>
      <c r="AJ73" s="10">
        <f t="shared" si="66"/>
        <v>1518100</v>
      </c>
      <c r="AK73" s="10">
        <f t="shared" ref="AK73:AL73" si="67">+AK62+AK70+AK71</f>
        <v>1549927</v>
      </c>
      <c r="AL73" s="10">
        <f t="shared" si="67"/>
        <v>1477358</v>
      </c>
      <c r="AM73" s="10">
        <f t="shared" ref="AM73:AN73" si="68">+AM62+AM70+AM71</f>
        <v>1611616</v>
      </c>
      <c r="AN73" s="10">
        <f t="shared" si="68"/>
        <v>1916238</v>
      </c>
      <c r="AO73" s="10">
        <f t="shared" ref="AO73:AP73" si="69">+AO62+AO70+AO71</f>
        <v>1997223</v>
      </c>
      <c r="AP73" s="10">
        <f t="shared" si="69"/>
        <v>1814928</v>
      </c>
      <c r="AQ73" s="10">
        <f t="shared" ref="AQ73:AR73" si="70">+AQ62+AQ70+AQ71</f>
        <v>1878605</v>
      </c>
      <c r="AR73" s="10">
        <f t="shared" si="70"/>
        <v>1820764</v>
      </c>
    </row>
    <row r="74" spans="1:44">
      <c r="A74" s="22"/>
      <c r="B74" s="22"/>
    </row>
    <row r="75" spans="1:44">
      <c r="A75" s="22"/>
      <c r="B75" s="22"/>
    </row>
    <row r="76" spans="1:44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  <c r="AP76" s="35">
        <v>44562</v>
      </c>
      <c r="AQ76" s="35">
        <v>44562</v>
      </c>
      <c r="AR76" s="35">
        <v>44562</v>
      </c>
    </row>
    <row r="77" spans="1:44">
      <c r="A77" s="41"/>
      <c r="B77" s="38">
        <f t="shared" ref="B77:AI77" si="71">+B6</f>
        <v>41090</v>
      </c>
      <c r="C77" s="38">
        <f t="shared" si="71"/>
        <v>41182</v>
      </c>
      <c r="D77" s="38">
        <f t="shared" si="71"/>
        <v>41274</v>
      </c>
      <c r="E77" s="38">
        <f t="shared" si="71"/>
        <v>41364</v>
      </c>
      <c r="F77" s="38">
        <f t="shared" si="71"/>
        <v>41455</v>
      </c>
      <c r="G77" s="38">
        <f t="shared" si="71"/>
        <v>41547</v>
      </c>
      <c r="H77" s="38">
        <f t="shared" si="71"/>
        <v>41639</v>
      </c>
      <c r="I77" s="38">
        <f t="shared" si="71"/>
        <v>41729</v>
      </c>
      <c r="J77" s="38">
        <f t="shared" si="71"/>
        <v>41820</v>
      </c>
      <c r="K77" s="38">
        <f t="shared" si="71"/>
        <v>41912</v>
      </c>
      <c r="L77" s="38">
        <f t="shared" si="71"/>
        <v>42004</v>
      </c>
      <c r="M77" s="38">
        <f t="shared" si="71"/>
        <v>42094</v>
      </c>
      <c r="N77" s="38">
        <f t="shared" si="71"/>
        <v>42185</v>
      </c>
      <c r="O77" s="38">
        <f t="shared" si="71"/>
        <v>42277</v>
      </c>
      <c r="P77" s="38">
        <f t="shared" si="71"/>
        <v>42369</v>
      </c>
      <c r="Q77" s="38">
        <f t="shared" si="71"/>
        <v>42460</v>
      </c>
      <c r="R77" s="38">
        <f t="shared" si="71"/>
        <v>42551</v>
      </c>
      <c r="S77" s="38">
        <f t="shared" si="71"/>
        <v>42643</v>
      </c>
      <c r="T77" s="38">
        <f t="shared" si="71"/>
        <v>42735</v>
      </c>
      <c r="U77" s="38">
        <f t="shared" si="71"/>
        <v>42825</v>
      </c>
      <c r="V77" s="38">
        <f t="shared" si="71"/>
        <v>42916</v>
      </c>
      <c r="W77" s="38">
        <f t="shared" si="71"/>
        <v>43008</v>
      </c>
      <c r="X77" s="38">
        <f t="shared" si="71"/>
        <v>43100</v>
      </c>
      <c r="Y77" s="38">
        <f t="shared" si="71"/>
        <v>43190</v>
      </c>
      <c r="Z77" s="38">
        <f t="shared" si="71"/>
        <v>43281</v>
      </c>
      <c r="AA77" s="38">
        <f t="shared" si="71"/>
        <v>43373</v>
      </c>
      <c r="AB77" s="38">
        <f t="shared" si="71"/>
        <v>43465</v>
      </c>
      <c r="AC77" s="38">
        <f t="shared" si="71"/>
        <v>43555</v>
      </c>
      <c r="AD77" s="38">
        <f t="shared" si="71"/>
        <v>43646</v>
      </c>
      <c r="AE77" s="38">
        <f t="shared" si="71"/>
        <v>43738</v>
      </c>
      <c r="AF77" s="38">
        <f t="shared" si="71"/>
        <v>43830</v>
      </c>
      <c r="AG77" s="38">
        <f t="shared" si="71"/>
        <v>43921</v>
      </c>
      <c r="AH77" s="38">
        <f t="shared" si="71"/>
        <v>44012</v>
      </c>
      <c r="AI77" s="38">
        <f t="shared" si="71"/>
        <v>44104</v>
      </c>
      <c r="AJ77" s="38">
        <v>44196</v>
      </c>
      <c r="AK77" s="38">
        <f>+AK6</f>
        <v>44286</v>
      </c>
      <c r="AL77" s="38">
        <v>44377</v>
      </c>
      <c r="AM77" s="38">
        <v>44469</v>
      </c>
      <c r="AN77" s="38">
        <v>44561</v>
      </c>
      <c r="AO77" s="38">
        <v>44651</v>
      </c>
      <c r="AP77" s="38">
        <v>44742</v>
      </c>
      <c r="AQ77" s="38">
        <v>44834</v>
      </c>
      <c r="AR77" s="38">
        <v>44926</v>
      </c>
    </row>
    <row r="78" spans="1:44" ht="17.25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7" t="s">
        <v>90</v>
      </c>
      <c r="AJ78" s="37" t="s">
        <v>90</v>
      </c>
      <c r="AK78" s="37" t="s">
        <v>90</v>
      </c>
      <c r="AL78" s="37" t="s">
        <v>90</v>
      </c>
      <c r="AM78" s="37" t="s">
        <v>90</v>
      </c>
      <c r="AN78" s="37" t="s">
        <v>90</v>
      </c>
      <c r="AO78" s="37" t="s">
        <v>90</v>
      </c>
      <c r="AP78" s="37" t="s">
        <v>90</v>
      </c>
      <c r="AQ78" s="37" t="s">
        <v>90</v>
      </c>
      <c r="AR78" s="37" t="s">
        <v>90</v>
      </c>
    </row>
    <row r="79" spans="1:44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v>286036</v>
      </c>
      <c r="AP81" s="8">
        <v>453954</v>
      </c>
      <c r="AQ81" s="8">
        <v>626725</v>
      </c>
      <c r="AR81" s="8">
        <f>+[1]Hoja1!EW188</f>
        <v>955979</v>
      </c>
    </row>
    <row r="82" spans="1:44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v>-233837</v>
      </c>
      <c r="AP82" s="8">
        <v>-377175</v>
      </c>
      <c r="AQ82" s="8">
        <v>-527521</v>
      </c>
      <c r="AR82" s="8">
        <f>+[1]Hoja1!EW189</f>
        <v>-822062</v>
      </c>
    </row>
    <row r="83" spans="1:44">
      <c r="A83" s="6" t="s">
        <v>67</v>
      </c>
      <c r="B83" s="27">
        <f>+SUM(B81:B82)</f>
        <v>25032</v>
      </c>
      <c r="C83" s="27">
        <f t="shared" ref="C83:Z83" si="72">+SUM(C81:C82)</f>
        <v>25039</v>
      </c>
      <c r="D83" s="27">
        <f t="shared" si="72"/>
        <v>35631</v>
      </c>
      <c r="E83" s="27">
        <f t="shared" si="72"/>
        <v>15133</v>
      </c>
      <c r="F83" s="27">
        <f t="shared" si="72"/>
        <v>31682</v>
      </c>
      <c r="G83" s="27">
        <f t="shared" si="72"/>
        <v>31345</v>
      </c>
      <c r="H83" s="27">
        <f t="shared" si="72"/>
        <v>48526</v>
      </c>
      <c r="I83" s="27">
        <f t="shared" si="72"/>
        <v>21649</v>
      </c>
      <c r="J83" s="27">
        <f t="shared" si="72"/>
        <v>34444</v>
      </c>
      <c r="K83" s="27">
        <f t="shared" si="72"/>
        <v>38121</v>
      </c>
      <c r="L83" s="27">
        <f t="shared" si="72"/>
        <v>54476</v>
      </c>
      <c r="M83" s="27">
        <f t="shared" si="72"/>
        <v>24318</v>
      </c>
      <c r="N83" s="27">
        <f t="shared" si="72"/>
        <v>37124</v>
      </c>
      <c r="O83" s="27">
        <f t="shared" si="72"/>
        <v>39536</v>
      </c>
      <c r="P83" s="27">
        <f t="shared" si="72"/>
        <v>54525</v>
      </c>
      <c r="Q83" s="27">
        <f t="shared" si="72"/>
        <v>30096</v>
      </c>
      <c r="R83" s="27">
        <f t="shared" si="72"/>
        <v>45348</v>
      </c>
      <c r="S83" s="27">
        <f t="shared" si="72"/>
        <v>50637</v>
      </c>
      <c r="T83" s="27">
        <f t="shared" si="72"/>
        <v>70038</v>
      </c>
      <c r="U83" s="27">
        <f t="shared" si="72"/>
        <v>26244</v>
      </c>
      <c r="V83" s="27">
        <f t="shared" si="72"/>
        <v>36377</v>
      </c>
      <c r="W83" s="27">
        <f t="shared" si="72"/>
        <v>43453</v>
      </c>
      <c r="X83" s="27">
        <f t="shared" si="72"/>
        <v>63532</v>
      </c>
      <c r="Y83" s="27">
        <f t="shared" si="72"/>
        <v>25474</v>
      </c>
      <c r="Z83" s="27">
        <f t="shared" si="72"/>
        <v>31775</v>
      </c>
      <c r="AA83" s="27">
        <f t="shared" ref="AA83:AG83" si="73">+SUM(AA81:AA82)</f>
        <v>48548</v>
      </c>
      <c r="AB83" s="27">
        <f t="shared" si="73"/>
        <v>113973</v>
      </c>
      <c r="AC83" s="27">
        <f t="shared" si="73"/>
        <v>20038</v>
      </c>
      <c r="AD83" s="27">
        <f t="shared" si="73"/>
        <v>29291</v>
      </c>
      <c r="AE83" s="27">
        <f t="shared" si="73"/>
        <v>43870</v>
      </c>
      <c r="AF83" s="27">
        <f t="shared" si="73"/>
        <v>100164</v>
      </c>
      <c r="AG83" s="27">
        <f t="shared" si="73"/>
        <v>25129</v>
      </c>
      <c r="AH83" s="27">
        <f t="shared" ref="AH83:AO83" si="74">+SUM(AH81:AH82)</f>
        <v>46050</v>
      </c>
      <c r="AI83" s="27">
        <f t="shared" si="74"/>
        <v>90529</v>
      </c>
      <c r="AJ83" s="27">
        <f t="shared" si="74"/>
        <v>166438</v>
      </c>
      <c r="AK83" s="27">
        <f t="shared" si="74"/>
        <v>49023</v>
      </c>
      <c r="AL83" s="27">
        <f t="shared" si="74"/>
        <v>85186</v>
      </c>
      <c r="AM83" s="27">
        <f t="shared" si="74"/>
        <v>119649</v>
      </c>
      <c r="AN83" s="27">
        <f t="shared" si="74"/>
        <v>187774</v>
      </c>
      <c r="AO83" s="27">
        <f t="shared" si="74"/>
        <v>52199</v>
      </c>
      <c r="AP83" s="27">
        <f t="shared" ref="AP83:AQ83" si="75">+SUM(AP81:AP82)</f>
        <v>76779</v>
      </c>
      <c r="AQ83" s="27">
        <f t="shared" si="75"/>
        <v>99204</v>
      </c>
      <c r="AR83" s="27">
        <f t="shared" ref="AR83" si="76">+SUM(AR81:AR82)</f>
        <v>133917</v>
      </c>
    </row>
    <row r="84" spans="1:44" ht="27" hidden="1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/>
      <c r="AO84" s="8"/>
      <c r="AP84" s="8"/>
      <c r="AQ84" s="8"/>
      <c r="AR84" s="8"/>
    </row>
    <row r="85" spans="1:44" ht="27" hidden="1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/>
      <c r="AO85" s="8"/>
      <c r="AP85" s="8"/>
      <c r="AQ85" s="8"/>
      <c r="AR85" s="8"/>
    </row>
    <row r="86" spans="1:44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v>4841</v>
      </c>
      <c r="AP86" s="8">
        <v>1779</v>
      </c>
      <c r="AQ86" s="8">
        <v>6510</v>
      </c>
      <c r="AR86" s="8">
        <f>+[1]Hoja1!EW193</f>
        <v>6354</v>
      </c>
    </row>
    <row r="87" spans="1:44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v>-717</v>
      </c>
      <c r="AP87" s="8">
        <v>-48117</v>
      </c>
      <c r="AQ87" s="8">
        <v>-48117</v>
      </c>
      <c r="AR87" s="8">
        <f>+[1]Hoja1!EW194</f>
        <v>-51138</v>
      </c>
    </row>
    <row r="88" spans="1:44" hidden="1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/>
      <c r="AP88" s="8"/>
      <c r="AQ88" s="8"/>
      <c r="AR88" s="8"/>
    </row>
    <row r="89" spans="1:44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v>-17129</v>
      </c>
      <c r="AP89" s="8">
        <v>-36995</v>
      </c>
      <c r="AQ89" s="8">
        <v>-53571</v>
      </c>
      <c r="AR89" s="8">
        <f>+[1]Hoja1!EW196</f>
        <v>-76913</v>
      </c>
    </row>
    <row r="90" spans="1:44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v>-5444</v>
      </c>
      <c r="AP90" s="8">
        <v>-4609</v>
      </c>
      <c r="AQ90" s="8">
        <v>-7804</v>
      </c>
      <c r="AR90" s="8">
        <f>+[1]Hoja1!EW197</f>
        <v>-7421</v>
      </c>
    </row>
    <row r="91" spans="1:44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v>-832</v>
      </c>
      <c r="AP91" s="8">
        <v>42009</v>
      </c>
      <c r="AQ91" s="8">
        <v>40885</v>
      </c>
      <c r="AR91" s="8">
        <f>+[1]Hoja1!EW198</f>
        <v>39160</v>
      </c>
    </row>
    <row r="92" spans="1:44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v>72</v>
      </c>
      <c r="AP92" s="8">
        <v>42</v>
      </c>
      <c r="AQ92" s="8">
        <v>694</v>
      </c>
      <c r="AR92" s="8">
        <f>+[1]Hoja1!EW199</f>
        <v>1905</v>
      </c>
    </row>
    <row r="93" spans="1:44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v>-7563</v>
      </c>
      <c r="AP93" s="8">
        <v>-15148</v>
      </c>
      <c r="AQ93" s="8">
        <v>-23823</v>
      </c>
      <c r="AR93" s="8">
        <f>+[1]Hoja1!EW200</f>
        <v>-35095</v>
      </c>
    </row>
    <row r="94" spans="1:44" ht="40.5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v>71</v>
      </c>
      <c r="AP94" s="8">
        <v>330</v>
      </c>
      <c r="AQ94" s="8">
        <v>2523</v>
      </c>
      <c r="AR94" s="8">
        <f>+[1]Hoja1!EW201</f>
        <v>4330</v>
      </c>
    </row>
    <row r="95" spans="1:44" hidden="1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/>
      <c r="AP95" s="8"/>
      <c r="AQ95" s="8"/>
      <c r="AR95" s="8"/>
    </row>
    <row r="96" spans="1:44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v>-54</v>
      </c>
      <c r="AP96" s="8">
        <v>15652</v>
      </c>
      <c r="AQ96" s="8">
        <v>28134</v>
      </c>
      <c r="AR96" s="8">
        <f>+[1]Hoja1!EW203</f>
        <v>6413</v>
      </c>
    </row>
    <row r="97" spans="1:44" hidden="1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  <c r="AP97" s="8"/>
      <c r="AQ97" s="8"/>
      <c r="AR97" s="8"/>
    </row>
    <row r="98" spans="1:44" ht="40.5" hidden="1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  <c r="AP98" s="8"/>
      <c r="AQ98" s="8"/>
      <c r="AR98" s="8"/>
    </row>
    <row r="99" spans="1:44">
      <c r="A99" s="6" t="s">
        <v>83</v>
      </c>
      <c r="B99" s="27">
        <f>+SUM(B83:B98)</f>
        <v>12340</v>
      </c>
      <c r="C99" s="27">
        <f t="shared" ref="C99:Z99" si="77">+SUM(C83:C98)</f>
        <v>7667</v>
      </c>
      <c r="D99" s="27">
        <f t="shared" si="77"/>
        <v>16954</v>
      </c>
      <c r="E99" s="27">
        <f t="shared" si="77"/>
        <v>10272</v>
      </c>
      <c r="F99" s="27">
        <f t="shared" si="77"/>
        <v>18417</v>
      </c>
      <c r="G99" s="27">
        <f t="shared" si="77"/>
        <v>14077</v>
      </c>
      <c r="H99" s="27">
        <f t="shared" si="77"/>
        <v>26983</v>
      </c>
      <c r="I99" s="27">
        <f t="shared" si="77"/>
        <v>15214</v>
      </c>
      <c r="J99" s="27">
        <f t="shared" si="77"/>
        <v>21594</v>
      </c>
      <c r="K99" s="27">
        <f t="shared" si="77"/>
        <v>16814</v>
      </c>
      <c r="L99" s="27">
        <f t="shared" si="77"/>
        <v>33158</v>
      </c>
      <c r="M99" s="27">
        <f t="shared" si="77"/>
        <v>14791</v>
      </c>
      <c r="N99" s="27">
        <f t="shared" si="77"/>
        <v>19387</v>
      </c>
      <c r="O99" s="27">
        <f t="shared" si="77"/>
        <v>16103</v>
      </c>
      <c r="P99" s="27">
        <f t="shared" si="77"/>
        <v>25561</v>
      </c>
      <c r="Q99" s="27">
        <f t="shared" si="77"/>
        <v>25036</v>
      </c>
      <c r="R99" s="27">
        <f t="shared" si="77"/>
        <v>35574</v>
      </c>
      <c r="S99" s="27">
        <f t="shared" si="77"/>
        <v>35862</v>
      </c>
      <c r="T99" s="27">
        <f t="shared" si="77"/>
        <v>28217</v>
      </c>
      <c r="U99" s="27">
        <f t="shared" si="77"/>
        <v>20424</v>
      </c>
      <c r="V99" s="27">
        <f t="shared" si="77"/>
        <v>17564</v>
      </c>
      <c r="W99" s="27">
        <f t="shared" si="77"/>
        <v>22851</v>
      </c>
      <c r="X99" s="27">
        <f>+SUM(X83:X98)</f>
        <v>32395</v>
      </c>
      <c r="Y99" s="27">
        <f t="shared" si="77"/>
        <v>14792</v>
      </c>
      <c r="Z99" s="27">
        <f t="shared" si="77"/>
        <v>10775</v>
      </c>
      <c r="AA99" s="27">
        <f t="shared" ref="AA99:AG99" si="78">+SUM(AA83:AA98)</f>
        <v>105907</v>
      </c>
      <c r="AB99" s="27">
        <f t="shared" si="78"/>
        <v>119932</v>
      </c>
      <c r="AC99" s="27">
        <f t="shared" si="78"/>
        <v>-5123</v>
      </c>
      <c r="AD99" s="27">
        <f t="shared" si="78"/>
        <v>-19635</v>
      </c>
      <c r="AE99" s="27">
        <f t="shared" si="78"/>
        <v>11822</v>
      </c>
      <c r="AF99" s="27">
        <f>+SUM(AF83:AF98)</f>
        <v>11623</v>
      </c>
      <c r="AG99" s="27">
        <f t="shared" si="78"/>
        <v>8050</v>
      </c>
      <c r="AH99" s="27">
        <f t="shared" ref="AH99:AO99" si="79">+SUM(AH83:AH98)</f>
        <v>13909</v>
      </c>
      <c r="AI99" s="27">
        <f t="shared" si="79"/>
        <v>57682</v>
      </c>
      <c r="AJ99" s="27">
        <f t="shared" si="79"/>
        <v>76457</v>
      </c>
      <c r="AK99" s="27">
        <f t="shared" si="79"/>
        <v>32518</v>
      </c>
      <c r="AL99" s="27">
        <f t="shared" si="79"/>
        <v>27671</v>
      </c>
      <c r="AM99" s="27">
        <f t="shared" si="79"/>
        <v>59666</v>
      </c>
      <c r="AN99" s="27">
        <f t="shared" si="79"/>
        <v>85202</v>
      </c>
      <c r="AO99" s="27">
        <f t="shared" si="79"/>
        <v>25444</v>
      </c>
      <c r="AP99" s="27">
        <f t="shared" ref="AP99:AQ99" si="80">+SUM(AP83:AP98)</f>
        <v>31722</v>
      </c>
      <c r="AQ99" s="27">
        <f t="shared" si="80"/>
        <v>44635</v>
      </c>
      <c r="AR99" s="27">
        <f t="shared" ref="AR99" si="81">+SUM(AR83:AR98)</f>
        <v>21512</v>
      </c>
    </row>
    <row r="100" spans="1:44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v>-465</v>
      </c>
      <c r="AP100" s="8">
        <v>-5105</v>
      </c>
      <c r="AQ100" s="8">
        <v>-8698</v>
      </c>
      <c r="AR100" s="8">
        <f>+[1]Hoja1!EW207</f>
        <v>2805</v>
      </c>
    </row>
    <row r="101" spans="1:44" ht="27">
      <c r="A101" s="6" t="s">
        <v>85</v>
      </c>
      <c r="B101" s="27">
        <f>+SUM(B99:B100)</f>
        <v>10216</v>
      </c>
      <c r="C101" s="27">
        <f t="shared" ref="C101:Z101" si="82">+SUM(C99:C100)</f>
        <v>5927</v>
      </c>
      <c r="D101" s="27">
        <f t="shared" si="82"/>
        <v>13547</v>
      </c>
      <c r="E101" s="27">
        <f t="shared" si="82"/>
        <v>8316</v>
      </c>
      <c r="F101" s="27">
        <f t="shared" si="82"/>
        <v>13363</v>
      </c>
      <c r="G101" s="27">
        <f t="shared" si="82"/>
        <v>10005</v>
      </c>
      <c r="H101" s="27">
        <f t="shared" si="82"/>
        <v>18913</v>
      </c>
      <c r="I101" s="27">
        <f t="shared" si="82"/>
        <v>11660</v>
      </c>
      <c r="J101" s="27">
        <f t="shared" si="82"/>
        <v>16313</v>
      </c>
      <c r="K101" s="27">
        <f t="shared" si="82"/>
        <v>12239</v>
      </c>
      <c r="L101" s="27">
        <f t="shared" si="82"/>
        <v>23244</v>
      </c>
      <c r="M101" s="27">
        <f t="shared" si="82"/>
        <v>11109</v>
      </c>
      <c r="N101" s="27">
        <f t="shared" si="82"/>
        <v>13472</v>
      </c>
      <c r="O101" s="27">
        <f t="shared" si="82"/>
        <v>9324</v>
      </c>
      <c r="P101" s="27">
        <f t="shared" si="82"/>
        <v>16734</v>
      </c>
      <c r="Q101" s="27">
        <f t="shared" si="82"/>
        <v>19461</v>
      </c>
      <c r="R101" s="27">
        <f t="shared" si="82"/>
        <v>27450</v>
      </c>
      <c r="S101" s="27">
        <f t="shared" si="82"/>
        <v>27464</v>
      </c>
      <c r="T101" s="27">
        <f t="shared" si="82"/>
        <v>20748</v>
      </c>
      <c r="U101" s="27">
        <f t="shared" si="82"/>
        <v>17304</v>
      </c>
      <c r="V101" s="27">
        <f t="shared" si="82"/>
        <v>15171</v>
      </c>
      <c r="W101" s="27">
        <f t="shared" si="82"/>
        <v>20854</v>
      </c>
      <c r="X101" s="27">
        <f t="shared" si="82"/>
        <v>27705</v>
      </c>
      <c r="Y101" s="27">
        <f t="shared" si="82"/>
        <v>12185</v>
      </c>
      <c r="Z101" s="27">
        <f t="shared" si="82"/>
        <v>7777</v>
      </c>
      <c r="AA101" s="27">
        <f t="shared" ref="AA101:AG101" si="83">+SUM(AA99:AA100)</f>
        <v>80856</v>
      </c>
      <c r="AB101" s="27">
        <f t="shared" si="83"/>
        <v>92516</v>
      </c>
      <c r="AC101" s="27">
        <f t="shared" si="83"/>
        <v>-3457</v>
      </c>
      <c r="AD101" s="27">
        <f t="shared" si="83"/>
        <v>-16144</v>
      </c>
      <c r="AE101" s="27">
        <f t="shared" si="83"/>
        <v>8945</v>
      </c>
      <c r="AF101" s="27">
        <f t="shared" si="83"/>
        <v>10703</v>
      </c>
      <c r="AG101" s="27">
        <f t="shared" si="83"/>
        <v>4840</v>
      </c>
      <c r="AH101" s="27">
        <f t="shared" ref="AH101:AO101" si="84">+SUM(AH99:AH100)</f>
        <v>8506</v>
      </c>
      <c r="AI101" s="27">
        <f t="shared" si="84"/>
        <v>46716</v>
      </c>
      <c r="AJ101" s="27">
        <f t="shared" si="84"/>
        <v>64318</v>
      </c>
      <c r="AK101" s="27">
        <f t="shared" si="84"/>
        <v>26757</v>
      </c>
      <c r="AL101" s="27">
        <f t="shared" si="84"/>
        <v>21961</v>
      </c>
      <c r="AM101" s="27">
        <f t="shared" si="84"/>
        <v>46295</v>
      </c>
      <c r="AN101" s="27">
        <f t="shared" si="84"/>
        <v>76425</v>
      </c>
      <c r="AO101" s="27">
        <f t="shared" si="84"/>
        <v>24979</v>
      </c>
      <c r="AP101" s="27">
        <f t="shared" ref="AP101:AQ101" si="85">+SUM(AP99:AP100)</f>
        <v>26617</v>
      </c>
      <c r="AQ101" s="27">
        <f t="shared" si="85"/>
        <v>35937</v>
      </c>
      <c r="AR101" s="27">
        <f t="shared" ref="AR101" si="86">+SUM(AR99:AR100)</f>
        <v>24317</v>
      </c>
    </row>
    <row r="102" spans="1:44" ht="27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</row>
    <row r="103" spans="1:44">
      <c r="A103" s="6" t="s">
        <v>64</v>
      </c>
      <c r="B103" s="27">
        <f>+SUM(B101:B102)</f>
        <v>10216</v>
      </c>
      <c r="C103" s="27">
        <f t="shared" ref="C103:Y103" si="87">+SUM(C101:C102)</f>
        <v>5927</v>
      </c>
      <c r="D103" s="27">
        <f t="shared" si="87"/>
        <v>13547</v>
      </c>
      <c r="E103" s="27">
        <f t="shared" si="87"/>
        <v>8316</v>
      </c>
      <c r="F103" s="27">
        <f t="shared" si="87"/>
        <v>13363</v>
      </c>
      <c r="G103" s="27">
        <f t="shared" si="87"/>
        <v>10005</v>
      </c>
      <c r="H103" s="27">
        <f t="shared" si="87"/>
        <v>18913</v>
      </c>
      <c r="I103" s="27">
        <f t="shared" si="87"/>
        <v>11660</v>
      </c>
      <c r="J103" s="27">
        <f t="shared" si="87"/>
        <v>16313</v>
      </c>
      <c r="K103" s="27">
        <f t="shared" si="87"/>
        <v>12239</v>
      </c>
      <c r="L103" s="27">
        <f t="shared" si="87"/>
        <v>23244</v>
      </c>
      <c r="M103" s="27">
        <f t="shared" si="87"/>
        <v>11109</v>
      </c>
      <c r="N103" s="27">
        <f t="shared" si="87"/>
        <v>13472</v>
      </c>
      <c r="O103" s="27">
        <f t="shared" si="87"/>
        <v>9324</v>
      </c>
      <c r="P103" s="27">
        <f t="shared" si="87"/>
        <v>16734</v>
      </c>
      <c r="Q103" s="27">
        <f t="shared" si="87"/>
        <v>19461</v>
      </c>
      <c r="R103" s="27">
        <f t="shared" si="87"/>
        <v>27450</v>
      </c>
      <c r="S103" s="27">
        <f t="shared" si="87"/>
        <v>27464</v>
      </c>
      <c r="T103" s="27">
        <f t="shared" si="87"/>
        <v>20748</v>
      </c>
      <c r="U103" s="27">
        <f t="shared" si="87"/>
        <v>17304</v>
      </c>
      <c r="V103" s="27">
        <f t="shared" si="87"/>
        <v>15171</v>
      </c>
      <c r="W103" s="27">
        <f t="shared" si="87"/>
        <v>20854</v>
      </c>
      <c r="X103" s="27">
        <f t="shared" si="87"/>
        <v>27705</v>
      </c>
      <c r="Y103" s="27">
        <f t="shared" si="87"/>
        <v>12185</v>
      </c>
      <c r="Z103" s="27">
        <f t="shared" ref="Z103:AE103" si="88">+SUM(Z101:Z102)</f>
        <v>7777</v>
      </c>
      <c r="AA103" s="27">
        <f t="shared" si="88"/>
        <v>80856</v>
      </c>
      <c r="AB103" s="27">
        <f t="shared" si="88"/>
        <v>92516</v>
      </c>
      <c r="AC103" s="27">
        <f t="shared" si="88"/>
        <v>-3457</v>
      </c>
      <c r="AD103" s="27">
        <f t="shared" si="88"/>
        <v>-16144</v>
      </c>
      <c r="AE103" s="27">
        <f t="shared" si="88"/>
        <v>8945</v>
      </c>
      <c r="AF103" s="27">
        <f t="shared" ref="AF103:AG103" si="89">+SUM(AF101:AF102)</f>
        <v>10703</v>
      </c>
      <c r="AG103" s="27">
        <f t="shared" si="89"/>
        <v>4840</v>
      </c>
      <c r="AH103" s="27">
        <f t="shared" ref="AH103:AO103" si="90">+SUM(AH101:AH102)</f>
        <v>8506</v>
      </c>
      <c r="AI103" s="27">
        <f t="shared" si="90"/>
        <v>46716</v>
      </c>
      <c r="AJ103" s="27">
        <f t="shared" si="90"/>
        <v>64318</v>
      </c>
      <c r="AK103" s="27">
        <f t="shared" si="90"/>
        <v>26757</v>
      </c>
      <c r="AL103" s="27">
        <f t="shared" si="90"/>
        <v>21961</v>
      </c>
      <c r="AM103" s="27">
        <f t="shared" si="90"/>
        <v>46295</v>
      </c>
      <c r="AN103" s="27">
        <f t="shared" si="90"/>
        <v>76425</v>
      </c>
      <c r="AO103" s="27">
        <f t="shared" si="90"/>
        <v>24979</v>
      </c>
      <c r="AP103" s="27">
        <f t="shared" ref="AP103:AQ103" si="91">+SUM(AP101:AP102)</f>
        <v>26617</v>
      </c>
      <c r="AQ103" s="27">
        <f t="shared" si="91"/>
        <v>35937</v>
      </c>
      <c r="AR103" s="27">
        <f t="shared" ref="AR103" si="92">+SUM(AR101:AR102)</f>
        <v>24317</v>
      </c>
    </row>
    <row r="104" spans="1:44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ht="27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v>17591</v>
      </c>
      <c r="AP105" s="8">
        <v>20679</v>
      </c>
      <c r="AQ105" s="8">
        <v>28809</v>
      </c>
      <c r="AR105" s="8">
        <f>+[1]Hoja1!EW212</f>
        <v>17692</v>
      </c>
    </row>
    <row r="106" spans="1:44" ht="27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v>7388</v>
      </c>
      <c r="AP106" s="8">
        <v>5938</v>
      </c>
      <c r="AQ106" s="8">
        <v>7128</v>
      </c>
      <c r="AR106" s="8">
        <f>+[1]Hoja1!EW213</f>
        <v>6625</v>
      </c>
    </row>
    <row r="107" spans="1:44">
      <c r="A107" s="6" t="s">
        <v>64</v>
      </c>
      <c r="B107" s="27">
        <f>+SUM(B105:B106)</f>
        <v>10216</v>
      </c>
      <c r="C107" s="27">
        <f t="shared" ref="C107:Z107" si="93">+SUM(C105:C106)</f>
        <v>5927</v>
      </c>
      <c r="D107" s="27">
        <f t="shared" si="93"/>
        <v>13547</v>
      </c>
      <c r="E107" s="27">
        <f t="shared" si="93"/>
        <v>8316</v>
      </c>
      <c r="F107" s="27">
        <f t="shared" si="93"/>
        <v>13363</v>
      </c>
      <c r="G107" s="27">
        <f t="shared" si="93"/>
        <v>10005</v>
      </c>
      <c r="H107" s="27">
        <f t="shared" si="93"/>
        <v>18913</v>
      </c>
      <c r="I107" s="27">
        <f t="shared" si="93"/>
        <v>11660</v>
      </c>
      <c r="J107" s="27">
        <f t="shared" si="93"/>
        <v>16313</v>
      </c>
      <c r="K107" s="27">
        <f t="shared" si="93"/>
        <v>12238</v>
      </c>
      <c r="L107" s="27">
        <f t="shared" si="93"/>
        <v>23244</v>
      </c>
      <c r="M107" s="27">
        <f t="shared" si="93"/>
        <v>11109</v>
      </c>
      <c r="N107" s="27">
        <f t="shared" si="93"/>
        <v>13471</v>
      </c>
      <c r="O107" s="27">
        <f t="shared" si="93"/>
        <v>9324</v>
      </c>
      <c r="P107" s="27">
        <f t="shared" si="93"/>
        <v>16734</v>
      </c>
      <c r="Q107" s="27">
        <f t="shared" si="93"/>
        <v>19461</v>
      </c>
      <c r="R107" s="27">
        <f t="shared" si="93"/>
        <v>27450</v>
      </c>
      <c r="S107" s="27">
        <f t="shared" si="93"/>
        <v>27464</v>
      </c>
      <c r="T107" s="27">
        <f t="shared" si="93"/>
        <v>20748</v>
      </c>
      <c r="U107" s="27">
        <f t="shared" si="93"/>
        <v>17304</v>
      </c>
      <c r="V107" s="27">
        <f t="shared" si="93"/>
        <v>15171</v>
      </c>
      <c r="W107" s="27">
        <f t="shared" si="93"/>
        <v>20854</v>
      </c>
      <c r="X107" s="27">
        <f t="shared" si="93"/>
        <v>27705</v>
      </c>
      <c r="Y107" s="27">
        <f t="shared" si="93"/>
        <v>12185</v>
      </c>
      <c r="Z107" s="27">
        <f t="shared" si="93"/>
        <v>7777</v>
      </c>
      <c r="AA107" s="27">
        <f t="shared" ref="AA107:AG107" si="94">+SUM(AA105:AA106)</f>
        <v>80856</v>
      </c>
      <c r="AB107" s="27">
        <f>+SUM(AB105:AB106)</f>
        <v>92516</v>
      </c>
      <c r="AC107" s="27">
        <f t="shared" si="94"/>
        <v>-3457</v>
      </c>
      <c r="AD107" s="27">
        <f t="shared" si="94"/>
        <v>-16144</v>
      </c>
      <c r="AE107" s="27">
        <f t="shared" si="94"/>
        <v>8945</v>
      </c>
      <c r="AF107" s="27">
        <f t="shared" si="94"/>
        <v>10703</v>
      </c>
      <c r="AG107" s="27">
        <f t="shared" si="94"/>
        <v>4840</v>
      </c>
      <c r="AH107" s="27">
        <f t="shared" ref="AH107:AO107" si="95">+SUM(AH105:AH106)</f>
        <v>8506</v>
      </c>
      <c r="AI107" s="27">
        <f t="shared" si="95"/>
        <v>46716</v>
      </c>
      <c r="AJ107" s="27">
        <f t="shared" si="95"/>
        <v>64318</v>
      </c>
      <c r="AK107" s="27">
        <f t="shared" si="95"/>
        <v>26757</v>
      </c>
      <c r="AL107" s="27">
        <f t="shared" si="95"/>
        <v>21961</v>
      </c>
      <c r="AM107" s="27">
        <f t="shared" si="95"/>
        <v>46295</v>
      </c>
      <c r="AN107" s="27">
        <f t="shared" si="95"/>
        <v>76425</v>
      </c>
      <c r="AO107" s="27">
        <f t="shared" si="95"/>
        <v>24979</v>
      </c>
      <c r="AP107" s="27">
        <f t="shared" ref="AP107:AQ107" si="96">+SUM(AP105:AP106)</f>
        <v>26617</v>
      </c>
      <c r="AQ107" s="27">
        <f t="shared" si="96"/>
        <v>35937</v>
      </c>
      <c r="AR107" s="27">
        <f t="shared" ref="AR107" si="97">+SUM(AR105:AR106)</f>
        <v>24317</v>
      </c>
    </row>
    <row r="109" spans="1:44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v>17001</v>
      </c>
      <c r="AP109" s="27">
        <v>28785</v>
      </c>
      <c r="AQ109" s="27">
        <v>50971</v>
      </c>
      <c r="AR109" s="27">
        <f>+SUM([1]Hoja1!$EW$217:$EW$222)</f>
        <v>81876</v>
      </c>
    </row>
    <row r="110" spans="1:44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4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  <c r="AP112" s="35">
        <v>44562</v>
      </c>
      <c r="AQ112" s="35">
        <v>44562</v>
      </c>
      <c r="AR112" s="35">
        <v>44562</v>
      </c>
    </row>
    <row r="113" spans="1:44">
      <c r="A113" s="43"/>
      <c r="B113" s="38">
        <f>+B77</f>
        <v>41090</v>
      </c>
      <c r="C113" s="38">
        <f t="shared" ref="C113:Y113" si="98">+C77</f>
        <v>41182</v>
      </c>
      <c r="D113" s="38">
        <f t="shared" si="98"/>
        <v>41274</v>
      </c>
      <c r="E113" s="38">
        <f t="shared" si="98"/>
        <v>41364</v>
      </c>
      <c r="F113" s="38">
        <f t="shared" si="98"/>
        <v>41455</v>
      </c>
      <c r="G113" s="38">
        <f t="shared" si="98"/>
        <v>41547</v>
      </c>
      <c r="H113" s="38">
        <f t="shared" si="98"/>
        <v>41639</v>
      </c>
      <c r="I113" s="38">
        <f t="shared" si="98"/>
        <v>41729</v>
      </c>
      <c r="J113" s="38">
        <f t="shared" si="98"/>
        <v>41820</v>
      </c>
      <c r="K113" s="38">
        <f t="shared" si="98"/>
        <v>41912</v>
      </c>
      <c r="L113" s="38">
        <f t="shared" si="98"/>
        <v>42004</v>
      </c>
      <c r="M113" s="38">
        <f t="shared" si="98"/>
        <v>42094</v>
      </c>
      <c r="N113" s="38">
        <f t="shared" si="98"/>
        <v>42185</v>
      </c>
      <c r="O113" s="38">
        <f t="shared" si="98"/>
        <v>42277</v>
      </c>
      <c r="P113" s="38">
        <f t="shared" si="98"/>
        <v>42369</v>
      </c>
      <c r="Q113" s="38">
        <f t="shared" si="98"/>
        <v>42460</v>
      </c>
      <c r="R113" s="38">
        <f t="shared" si="98"/>
        <v>42551</v>
      </c>
      <c r="S113" s="38">
        <f t="shared" si="98"/>
        <v>42643</v>
      </c>
      <c r="T113" s="38">
        <f t="shared" si="98"/>
        <v>42735</v>
      </c>
      <c r="U113" s="38">
        <f t="shared" si="98"/>
        <v>42825</v>
      </c>
      <c r="V113" s="38">
        <f t="shared" si="98"/>
        <v>42916</v>
      </c>
      <c r="W113" s="38">
        <f t="shared" si="98"/>
        <v>43008</v>
      </c>
      <c r="X113" s="38">
        <f t="shared" si="98"/>
        <v>43100</v>
      </c>
      <c r="Y113" s="38">
        <f t="shared" si="98"/>
        <v>43190</v>
      </c>
      <c r="Z113" s="38">
        <f t="shared" ref="Z113:AE113" si="99">+Z77</f>
        <v>43281</v>
      </c>
      <c r="AA113" s="38">
        <f t="shared" si="99"/>
        <v>43373</v>
      </c>
      <c r="AB113" s="38">
        <f t="shared" si="99"/>
        <v>43465</v>
      </c>
      <c r="AC113" s="38">
        <f t="shared" si="99"/>
        <v>43555</v>
      </c>
      <c r="AD113" s="38">
        <f t="shared" si="99"/>
        <v>43646</v>
      </c>
      <c r="AE113" s="38">
        <f t="shared" si="99"/>
        <v>43738</v>
      </c>
      <c r="AF113" s="38">
        <f t="shared" ref="AF113:AG113" si="100">+AF77</f>
        <v>43830</v>
      </c>
      <c r="AG113" s="38">
        <f t="shared" si="100"/>
        <v>43921</v>
      </c>
      <c r="AH113" s="38">
        <f t="shared" ref="AH113:AI113" si="101">+AH77</f>
        <v>44012</v>
      </c>
      <c r="AI113" s="38">
        <f t="shared" si="101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  <c r="AP113" s="38">
        <v>44742</v>
      </c>
      <c r="AQ113" s="38">
        <v>44834</v>
      </c>
      <c r="AR113" s="38">
        <v>44926</v>
      </c>
    </row>
    <row r="114" spans="1:44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7" t="s">
        <v>90</v>
      </c>
      <c r="AJ114" s="37" t="s">
        <v>90</v>
      </c>
      <c r="AK114" s="37" t="s">
        <v>90</v>
      </c>
      <c r="AL114" s="37" t="s">
        <v>90</v>
      </c>
      <c r="AM114" s="37" t="s">
        <v>90</v>
      </c>
      <c r="AN114" s="37" t="s">
        <v>90</v>
      </c>
      <c r="AO114" s="37" t="s">
        <v>90</v>
      </c>
      <c r="AP114" s="37" t="s">
        <v>90</v>
      </c>
      <c r="AQ114" s="37" t="s">
        <v>90</v>
      </c>
      <c r="AR114" s="37" t="s">
        <v>90</v>
      </c>
    </row>
    <row r="115" spans="1:44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</row>
    <row r="116" spans="1:44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v>23516.477343818184</v>
      </c>
      <c r="AP117" s="8">
        <v>36567.530750181839</v>
      </c>
      <c r="AQ117" s="8">
        <v>50017.344192090917</v>
      </c>
      <c r="AR117" s="8">
        <f>+'[2]Inf Resul Dic-22'!$O$19/1000</f>
        <v>83951.55598140588</v>
      </c>
    </row>
    <row r="118" spans="1:44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v>210872.84020711173</v>
      </c>
      <c r="AP118" s="8">
        <v>303533.49327033001</v>
      </c>
      <c r="AQ118" s="8">
        <v>417069.56395773613</v>
      </c>
      <c r="AR118" s="8">
        <f>+'[2]Inf Resul Dic-22'!D49</f>
        <v>678114.43463697925</v>
      </c>
    </row>
    <row r="119" spans="1:44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v>-185071.55880097894</v>
      </c>
      <c r="AP119" s="8">
        <v>-287730.35599514231</v>
      </c>
      <c r="AQ119" s="8">
        <v>-397204.74796589185</v>
      </c>
      <c r="AR119" s="8">
        <f>+'[2]Inf Resul Dic-22'!D50</f>
        <v>-651480.35953447537</v>
      </c>
    </row>
    <row r="120" spans="1:44">
      <c r="A120" s="6" t="s">
        <v>107</v>
      </c>
      <c r="B120" s="27">
        <f>+SUM(B118:B119)</f>
        <v>11902</v>
      </c>
      <c r="C120" s="27">
        <f t="shared" ref="C120:Z120" si="102">+SUM(C118:C119)</f>
        <v>8479</v>
      </c>
      <c r="D120" s="27">
        <f t="shared" si="102"/>
        <v>14488</v>
      </c>
      <c r="E120" s="27">
        <f t="shared" si="102"/>
        <v>10363</v>
      </c>
      <c r="F120" s="27">
        <f t="shared" si="102"/>
        <v>18228</v>
      </c>
      <c r="G120" s="27">
        <f t="shared" si="102"/>
        <v>15282</v>
      </c>
      <c r="H120" s="27">
        <f t="shared" si="102"/>
        <v>26889</v>
      </c>
      <c r="I120" s="27">
        <f t="shared" si="102"/>
        <v>11866</v>
      </c>
      <c r="J120" s="27">
        <f t="shared" si="102"/>
        <v>17656</v>
      </c>
      <c r="K120" s="27">
        <f t="shared" si="102"/>
        <v>14836</v>
      </c>
      <c r="L120" s="27">
        <f t="shared" si="102"/>
        <v>24893</v>
      </c>
      <c r="M120" s="27">
        <f t="shared" si="102"/>
        <v>14321</v>
      </c>
      <c r="N120" s="27">
        <f t="shared" si="102"/>
        <v>19405</v>
      </c>
      <c r="O120" s="27">
        <f t="shared" si="102"/>
        <v>17108</v>
      </c>
      <c r="P120" s="27">
        <f t="shared" si="102"/>
        <v>22986</v>
      </c>
      <c r="Q120" s="27">
        <f t="shared" si="102"/>
        <v>20134</v>
      </c>
      <c r="R120" s="27">
        <f t="shared" si="102"/>
        <v>25283</v>
      </c>
      <c r="S120" s="27">
        <f t="shared" si="102"/>
        <v>24368</v>
      </c>
      <c r="T120" s="27">
        <f t="shared" si="102"/>
        <v>36383</v>
      </c>
      <c r="U120" s="27">
        <f t="shared" si="102"/>
        <v>19897</v>
      </c>
      <c r="V120" s="27">
        <f t="shared" si="102"/>
        <v>21368</v>
      </c>
      <c r="W120" s="27">
        <f t="shared" si="102"/>
        <v>20757</v>
      </c>
      <c r="X120" s="27">
        <f t="shared" si="102"/>
        <v>33896</v>
      </c>
      <c r="Y120" s="27">
        <f t="shared" si="102"/>
        <v>15424</v>
      </c>
      <c r="Z120" s="27">
        <f t="shared" si="102"/>
        <v>13619</v>
      </c>
      <c r="AA120" s="27">
        <f t="shared" ref="AA120:AG120" si="103">+SUM(AA118:AA119)</f>
        <v>55256.363495246245</v>
      </c>
      <c r="AB120" s="27">
        <f t="shared" si="103"/>
        <v>78717.867846417532</v>
      </c>
      <c r="AC120" s="27">
        <f t="shared" si="103"/>
        <v>2062.0001747873612</v>
      </c>
      <c r="AD120" s="27">
        <f t="shared" si="103"/>
        <v>-6718.2646182392782</v>
      </c>
      <c r="AE120" s="27">
        <f t="shared" si="103"/>
        <v>29411.747896887944</v>
      </c>
      <c r="AF120" s="27">
        <f t="shared" si="103"/>
        <v>41186.367748296063</v>
      </c>
      <c r="AG120" s="27">
        <f t="shared" si="103"/>
        <v>7524.6189872777904</v>
      </c>
      <c r="AH120" s="27">
        <f t="shared" ref="AH120:AR120" si="104">+SUM(AH118:AH119)</f>
        <v>16749.280538631428</v>
      </c>
      <c r="AI120" s="27">
        <f t="shared" si="104"/>
        <v>67188.149890956294</v>
      </c>
      <c r="AJ120" s="27">
        <f t="shared" si="104"/>
        <v>101818</v>
      </c>
      <c r="AK120" s="27">
        <f t="shared" si="104"/>
        <v>33746</v>
      </c>
      <c r="AL120" s="27">
        <f t="shared" si="104"/>
        <v>40929</v>
      </c>
      <c r="AM120" s="27">
        <f t="shared" si="104"/>
        <v>74948</v>
      </c>
      <c r="AN120" s="27">
        <f t="shared" si="104"/>
        <v>106175.96946197678</v>
      </c>
      <c r="AO120" s="27">
        <f t="shared" si="104"/>
        <v>25801.281406132795</v>
      </c>
      <c r="AP120" s="27">
        <f t="shared" si="104"/>
        <v>15803.137275187706</v>
      </c>
      <c r="AQ120" s="27">
        <f t="shared" si="104"/>
        <v>19864.815991844283</v>
      </c>
      <c r="AR120" s="27">
        <f t="shared" si="104"/>
        <v>26634.075102503877</v>
      </c>
    </row>
    <row r="121" spans="1:44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v>2509.7223337945447</v>
      </c>
      <c r="AP123" s="8">
        <v>4992.2220199800004</v>
      </c>
      <c r="AQ123" s="8">
        <v>7830.6980739027276</v>
      </c>
      <c r="AR123" s="8">
        <f>+'[2]Inf Resul Dic-22'!$O$24/1000</f>
        <v>12466.814774740002</v>
      </c>
    </row>
    <row r="124" spans="1:44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v>26419.212499867805</v>
      </c>
      <c r="AP124" s="8">
        <v>50224.028122225071</v>
      </c>
      <c r="AQ124" s="8">
        <v>75991.782975070717</v>
      </c>
      <c r="AR124" s="8">
        <f>+'[2]Inf Resul Dic-22'!D54</f>
        <v>112332.58039030631</v>
      </c>
    </row>
    <row r="125" spans="1:44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v>-20650.980336750054</v>
      </c>
      <c r="AP125" s="8">
        <v>-39603.380192789256</v>
      </c>
      <c r="AQ125" s="8">
        <v>-67930.599425841239</v>
      </c>
      <c r="AR125" s="8">
        <f>+'[2]Inf Resul Dic-22'!D55</f>
        <v>-104413.08811106504</v>
      </c>
    </row>
    <row r="126" spans="1:44">
      <c r="A126" s="6" t="s">
        <v>107</v>
      </c>
      <c r="B126" s="27">
        <f>+SUM(B124:B125)</f>
        <v>713</v>
      </c>
      <c r="C126" s="27">
        <f t="shared" ref="C126" si="105">+SUM(C124:C125)</f>
        <v>508</v>
      </c>
      <c r="D126" s="27">
        <f t="shared" ref="D126" si="106">+SUM(D124:D125)</f>
        <v>659</v>
      </c>
      <c r="E126" s="27">
        <f t="shared" ref="E126" si="107">+SUM(E124:E125)</f>
        <v>655</v>
      </c>
      <c r="F126" s="27">
        <f t="shared" ref="F126" si="108">+SUM(F124:F125)</f>
        <v>1814</v>
      </c>
      <c r="G126" s="27">
        <f t="shared" ref="G126" si="109">+SUM(G124:G125)</f>
        <v>1117</v>
      </c>
      <c r="H126" s="27">
        <f t="shared" ref="H126" si="110">+SUM(H124:H125)</f>
        <v>1892</v>
      </c>
      <c r="I126" s="27">
        <f t="shared" ref="I126" si="111">+SUM(I124:I125)</f>
        <v>1627</v>
      </c>
      <c r="J126" s="27">
        <f t="shared" ref="J126" si="112">+SUM(J124:J125)</f>
        <v>1866</v>
      </c>
      <c r="K126" s="27">
        <f t="shared" ref="K126" si="113">+SUM(K124:K125)</f>
        <v>1634</v>
      </c>
      <c r="L126" s="27">
        <f t="shared" ref="L126" si="114">+SUM(L124:L125)</f>
        <v>1060</v>
      </c>
      <c r="M126" s="27">
        <f t="shared" ref="M126" si="115">+SUM(M124:M125)</f>
        <v>768</v>
      </c>
      <c r="N126" s="27">
        <f t="shared" ref="N126" si="116">+SUM(N124:N125)</f>
        <v>1032</v>
      </c>
      <c r="O126" s="27">
        <f t="shared" ref="O126" si="117">+SUM(O124:O125)</f>
        <v>631</v>
      </c>
      <c r="P126" s="27">
        <f t="shared" ref="P126" si="118">+SUM(P124:P125)</f>
        <v>862</v>
      </c>
      <c r="Q126" s="27">
        <f t="shared" ref="Q126" si="119">+SUM(Q124:Q125)</f>
        <v>744</v>
      </c>
      <c r="R126" s="27">
        <f t="shared" ref="R126" si="120">+SUM(R124:R125)</f>
        <v>1750</v>
      </c>
      <c r="S126" s="27">
        <f t="shared" ref="S126" si="121">+SUM(S124:S125)</f>
        <v>1595</v>
      </c>
      <c r="T126" s="27">
        <f t="shared" ref="T126" si="122">+SUM(T124:T125)</f>
        <v>1233</v>
      </c>
      <c r="U126" s="27">
        <f t="shared" ref="U126" si="123">+SUM(U124:U125)</f>
        <v>-102</v>
      </c>
      <c r="V126" s="27">
        <f t="shared" ref="V126" si="124">+SUM(V124:V125)</f>
        <v>360</v>
      </c>
      <c r="W126" s="27">
        <f t="shared" ref="W126" si="125">+SUM(W124:W125)</f>
        <v>-491</v>
      </c>
      <c r="X126" s="27">
        <f t="shared" ref="X126" si="126">+SUM(X124:X125)</f>
        <v>-1307</v>
      </c>
      <c r="Y126" s="27">
        <f t="shared" ref="Y126" si="127">+SUM(Y124:Y125)</f>
        <v>472</v>
      </c>
      <c r="Z126" s="27">
        <f t="shared" ref="Z126" si="128">+SUM(Z124:Z125)</f>
        <v>350</v>
      </c>
      <c r="AA126" s="27">
        <f t="shared" ref="AA126:AG126" si="129">+SUM(AA124:AA125)</f>
        <v>-1815.2920699506412</v>
      </c>
      <c r="AB126" s="27">
        <f t="shared" si="129"/>
        <v>-1699.9914881826808</v>
      </c>
      <c r="AC126" s="27">
        <f t="shared" si="129"/>
        <v>593.1201339589627</v>
      </c>
      <c r="AD126" s="27">
        <f t="shared" si="129"/>
        <v>2911.1206013619867</v>
      </c>
      <c r="AE126" s="27">
        <f t="shared" si="129"/>
        <v>2095.6629396999861</v>
      </c>
      <c r="AF126" s="27">
        <f t="shared" si="129"/>
        <v>747.50354689964297</v>
      </c>
      <c r="AG126" s="27">
        <f t="shared" si="129"/>
        <v>4100.7362145539037</v>
      </c>
      <c r="AH126" s="27">
        <f t="shared" ref="AH126:AR126" si="130">+SUM(AH124:AH125)</f>
        <v>5198.7783665943698</v>
      </c>
      <c r="AI126" s="27">
        <f t="shared" si="130"/>
        <v>4362.3185570913083</v>
      </c>
      <c r="AJ126" s="27">
        <f t="shared" si="130"/>
        <v>6376</v>
      </c>
      <c r="AK126" s="27">
        <f t="shared" si="130"/>
        <v>3936</v>
      </c>
      <c r="AL126" s="27">
        <f t="shared" si="130"/>
        <v>8863</v>
      </c>
      <c r="AM126" s="27">
        <f t="shared" si="130"/>
        <v>6389</v>
      </c>
      <c r="AN126" s="27">
        <f t="shared" si="130"/>
        <v>6079.5136082545359</v>
      </c>
      <c r="AO126" s="27">
        <f t="shared" si="130"/>
        <v>5768.232163117751</v>
      </c>
      <c r="AP126" s="27">
        <f t="shared" si="130"/>
        <v>10620.647929435814</v>
      </c>
      <c r="AQ126" s="27">
        <f t="shared" si="130"/>
        <v>8061.1835492294776</v>
      </c>
      <c r="AR126" s="27">
        <f t="shared" si="130"/>
        <v>7919.492279241269</v>
      </c>
    </row>
    <row r="127" spans="1:44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>
      <c r="A129" s="26" t="s">
        <v>104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v>572.53306475636396</v>
      </c>
      <c r="AP129" s="8">
        <v>941.68524773090951</v>
      </c>
      <c r="AQ129" s="8">
        <v>1105.3231136172731</v>
      </c>
      <c r="AR129" s="8">
        <f>+'[2]Inf Resul Dic-22'!$O$29/1000</f>
        <v>2561.3795342709091</v>
      </c>
    </row>
    <row r="130" spans="1:44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v>4646.7091159017873</v>
      </c>
      <c r="AP130" s="8">
        <v>7641.0555501406598</v>
      </c>
      <c r="AQ130" s="8">
        <v>9223.938893489576</v>
      </c>
      <c r="AR130" s="8">
        <f>+'[2]Inf Resul Dic-22'!D59</f>
        <v>18052.276398360191</v>
      </c>
    </row>
    <row r="131" spans="1:44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v>-4370.7699087623851</v>
      </c>
      <c r="AP131" s="8">
        <v>-7370.3940431572064</v>
      </c>
      <c r="AQ131" s="8">
        <v>-8738.233643026153</v>
      </c>
      <c r="AR131" s="8">
        <f>+'[2]Inf Resul Dic-22'!D60</f>
        <v>-17753.738247636567</v>
      </c>
    </row>
    <row r="132" spans="1:44">
      <c r="A132" s="6" t="s">
        <v>107</v>
      </c>
      <c r="B132" s="27">
        <f>+SUM(B130:B131)</f>
        <v>2348</v>
      </c>
      <c r="C132" s="27">
        <f t="shared" ref="C132" si="131">+SUM(C130:C131)</f>
        <v>1727</v>
      </c>
      <c r="D132" s="27">
        <f t="shared" ref="D132" si="132">+SUM(D130:D131)</f>
        <v>2290</v>
      </c>
      <c r="E132" s="27">
        <f t="shared" ref="E132" si="133">+SUM(E130:E131)</f>
        <v>408</v>
      </c>
      <c r="F132" s="27">
        <f t="shared" ref="F132" si="134">+SUM(F130:F131)</f>
        <v>1028</v>
      </c>
      <c r="G132" s="27">
        <f t="shared" ref="G132" si="135">+SUM(G130:G131)</f>
        <v>913</v>
      </c>
      <c r="H132" s="27">
        <f t="shared" ref="H132" si="136">+SUM(H130:H131)</f>
        <v>785</v>
      </c>
      <c r="I132" s="27">
        <f t="shared" ref="I132" si="137">+SUM(I130:I131)</f>
        <v>1722</v>
      </c>
      <c r="J132" s="27">
        <f t="shared" ref="J132" si="138">+SUM(J130:J131)</f>
        <v>2221</v>
      </c>
      <c r="K132" s="27">
        <f t="shared" ref="K132" si="139">+SUM(K130:K131)</f>
        <v>2129</v>
      </c>
      <c r="L132" s="27">
        <f t="shared" ref="L132" si="140">+SUM(L130:L131)</f>
        <v>2229</v>
      </c>
      <c r="M132" s="27">
        <f t="shared" ref="M132" si="141">+SUM(M130:M131)</f>
        <v>974</v>
      </c>
      <c r="N132" s="27">
        <f t="shared" ref="N132" si="142">+SUM(N130:N131)</f>
        <v>1506</v>
      </c>
      <c r="O132" s="27">
        <f t="shared" ref="O132" si="143">+SUM(O130:O131)</f>
        <v>1384</v>
      </c>
      <c r="P132" s="27">
        <f t="shared" ref="P132" si="144">+SUM(P130:P131)</f>
        <v>853</v>
      </c>
      <c r="Q132" s="27">
        <f t="shared" ref="Q132" si="145">+SUM(Q130:Q131)</f>
        <v>1387</v>
      </c>
      <c r="R132" s="27">
        <f t="shared" ref="R132" si="146">+SUM(R130:R131)</f>
        <v>2140</v>
      </c>
      <c r="S132" s="27">
        <f t="shared" ref="S132" si="147">+SUM(S130:S131)</f>
        <v>1980</v>
      </c>
      <c r="T132" s="27">
        <f t="shared" ref="T132" si="148">+SUM(T130:T131)</f>
        <v>1990</v>
      </c>
      <c r="U132" s="27">
        <f t="shared" ref="U132" si="149">+SUM(U130:U131)</f>
        <v>206</v>
      </c>
      <c r="V132" s="27">
        <f t="shared" ref="V132" si="150">+SUM(V130:V131)</f>
        <v>-122</v>
      </c>
      <c r="W132" s="27">
        <f t="shared" ref="W132" si="151">+SUM(W130:W131)</f>
        <v>-24</v>
      </c>
      <c r="X132" s="27">
        <f t="shared" ref="X132" si="152">+SUM(X130:X131)</f>
        <v>-464</v>
      </c>
      <c r="Y132" s="27">
        <f t="shared" ref="Y132" si="153">+SUM(Y130:Y131)</f>
        <v>-19</v>
      </c>
      <c r="Z132" s="27">
        <f t="shared" ref="Z132" si="154">+SUM(Z130:Z131)</f>
        <v>-196</v>
      </c>
      <c r="AA132" s="27">
        <f t="shared" ref="AA132:AG132" si="155">+SUM(AA130:AA131)</f>
        <v>-301.04775907539988</v>
      </c>
      <c r="AB132" s="27">
        <f t="shared" si="155"/>
        <v>-999.8910691548499</v>
      </c>
      <c r="AC132" s="27">
        <f t="shared" si="155"/>
        <v>401.36802643345072</v>
      </c>
      <c r="AD132" s="27">
        <f t="shared" si="155"/>
        <v>936.72674171427479</v>
      </c>
      <c r="AE132" s="27">
        <f t="shared" si="155"/>
        <v>824.01665000963203</v>
      </c>
      <c r="AF132" s="27">
        <f t="shared" si="155"/>
        <v>189.27278770247176</v>
      </c>
      <c r="AG132" s="27">
        <f t="shared" si="155"/>
        <v>301.55363484533518</v>
      </c>
      <c r="AH132" s="27">
        <f t="shared" ref="AH132:AR132" si="156">+SUM(AH130:AH131)</f>
        <v>956.09016987001178</v>
      </c>
      <c r="AI132" s="27">
        <f t="shared" si="156"/>
        <v>1047.6380486119438</v>
      </c>
      <c r="AJ132" s="27">
        <f t="shared" si="156"/>
        <v>927</v>
      </c>
      <c r="AK132" s="27">
        <f t="shared" si="156"/>
        <v>324</v>
      </c>
      <c r="AL132" s="27">
        <f t="shared" si="156"/>
        <v>892</v>
      </c>
      <c r="AM132" s="27">
        <f t="shared" si="156"/>
        <v>820</v>
      </c>
      <c r="AN132" s="27">
        <f t="shared" si="156"/>
        <v>637.66488180200213</v>
      </c>
      <c r="AO132" s="27">
        <f t="shared" si="156"/>
        <v>275.93920713940224</v>
      </c>
      <c r="AP132" s="27">
        <f t="shared" si="156"/>
        <v>270.66150698345336</v>
      </c>
      <c r="AQ132" s="27">
        <f t="shared" si="156"/>
        <v>485.705250463423</v>
      </c>
      <c r="AR132" s="27">
        <f t="shared" si="156"/>
        <v>298.5381507236234</v>
      </c>
    </row>
    <row r="133" spans="1:44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v>336.57862939999961</v>
      </c>
      <c r="AP135" s="8">
        <v>386.78437199999951</v>
      </c>
      <c r="AQ135" s="8">
        <v>522.34585079999886</v>
      </c>
      <c r="AR135" s="8">
        <f>+'[2]Inf Resul Dic-22'!$O$34/1000</f>
        <v>737.88588479999873</v>
      </c>
    </row>
    <row r="136" spans="1:44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v>1652.2953606625733</v>
      </c>
      <c r="AP136" s="8">
        <v>1982.9654108806963</v>
      </c>
      <c r="AQ136" s="8">
        <v>2747.2274614760427</v>
      </c>
      <c r="AR136" s="8">
        <f>+'[2]Inf Resul Dic-22'!D64</f>
        <v>3967.6422932761807</v>
      </c>
    </row>
    <row r="137" spans="1:44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v>-1529.0650394600398</v>
      </c>
      <c r="AP137" s="8">
        <v>-1955.4294554350126</v>
      </c>
      <c r="AQ137" s="8">
        <v>-2689.2830759605959</v>
      </c>
      <c r="AR137" s="8">
        <f>+'[2]Inf Resul Dic-22'!D65</f>
        <v>-3804.1596658926064</v>
      </c>
    </row>
    <row r="138" spans="1:44">
      <c r="A138" s="6" t="s">
        <v>107</v>
      </c>
      <c r="B138" s="27">
        <f>+SUM(B136:B137)</f>
        <v>71</v>
      </c>
      <c r="C138" s="27">
        <f t="shared" ref="C138" si="157">+SUM(C136:C137)</f>
        <v>180</v>
      </c>
      <c r="D138" s="27">
        <f t="shared" ref="D138" si="158">+SUM(D136:D137)</f>
        <v>54</v>
      </c>
      <c r="E138" s="27">
        <f t="shared" ref="E138" si="159">+SUM(E136:E137)</f>
        <v>-339</v>
      </c>
      <c r="F138" s="27">
        <f t="shared" ref="F138" si="160">+SUM(F136:F137)</f>
        <v>-1090</v>
      </c>
      <c r="G138" s="27">
        <f t="shared" ref="G138" si="161">+SUM(G136:G137)</f>
        <v>-1760</v>
      </c>
      <c r="H138" s="27">
        <f t="shared" ref="H138" si="162">+SUM(H136:H137)</f>
        <v>-2259</v>
      </c>
      <c r="I138" s="27">
        <f t="shared" ref="I138" si="163">+SUM(I136:I137)</f>
        <v>-271</v>
      </c>
      <c r="J138" s="27">
        <f t="shared" ref="J138" si="164">+SUM(J136:J137)</f>
        <v>-996</v>
      </c>
      <c r="K138" s="27">
        <f t="shared" ref="K138" si="165">+SUM(K136:K137)</f>
        <v>-1248</v>
      </c>
      <c r="L138" s="27">
        <f t="shared" ref="L138" si="166">+SUM(L136:L137)</f>
        <v>-1381</v>
      </c>
      <c r="M138" s="27">
        <f t="shared" ref="M138" si="167">+SUM(M136:M137)</f>
        <v>-256</v>
      </c>
      <c r="N138" s="27">
        <f t="shared" ref="N138" si="168">+SUM(N136:N137)</f>
        <v>-811</v>
      </c>
      <c r="O138" s="27">
        <f t="shared" ref="O138" si="169">+SUM(O136:O137)</f>
        <v>-1218</v>
      </c>
      <c r="P138" s="27">
        <f t="shared" ref="P138" si="170">+SUM(P136:P137)</f>
        <v>-1156</v>
      </c>
      <c r="Q138" s="27">
        <f t="shared" ref="Q138" si="171">+SUM(Q136:Q137)</f>
        <v>199</v>
      </c>
      <c r="R138" s="27">
        <f t="shared" ref="R138" si="172">+SUM(R136:R137)</f>
        <v>239</v>
      </c>
      <c r="S138" s="27">
        <f t="shared" ref="S138" si="173">+SUM(S136:S137)</f>
        <v>-219</v>
      </c>
      <c r="T138" s="27">
        <f t="shared" ref="T138" si="174">+SUM(T136:T137)</f>
        <v>-479</v>
      </c>
      <c r="U138" s="27">
        <f t="shared" ref="U138" si="175">+SUM(U136:U137)</f>
        <v>-338</v>
      </c>
      <c r="V138" s="27">
        <f t="shared" ref="V138" si="176">+SUM(V136:V137)</f>
        <v>-475</v>
      </c>
      <c r="W138" s="27">
        <f t="shared" ref="W138" si="177">+SUM(W136:W137)</f>
        <v>-914</v>
      </c>
      <c r="X138" s="27">
        <f t="shared" ref="X138" si="178">+SUM(X136:X137)</f>
        <v>-1194</v>
      </c>
      <c r="Y138" s="27">
        <f t="shared" ref="Y138" si="179">+SUM(Y136:Y137)</f>
        <v>-467</v>
      </c>
      <c r="Z138" s="27">
        <f t="shared" ref="Z138" si="180">+SUM(Z136:Z137)</f>
        <v>-1204</v>
      </c>
      <c r="AA138" s="27">
        <f t="shared" ref="AA138:AG138" si="181">+SUM(AA136:AA137)</f>
        <v>-1388.0331732079021</v>
      </c>
      <c r="AB138" s="27">
        <f t="shared" si="181"/>
        <v>-1573.7204730094199</v>
      </c>
      <c r="AC138" s="27">
        <f t="shared" si="181"/>
        <v>-194.12692780124667</v>
      </c>
      <c r="AD138" s="27">
        <f t="shared" si="181"/>
        <v>-561.12868303687128</v>
      </c>
      <c r="AE138" s="27">
        <f t="shared" si="181"/>
        <v>-734.65296042153341</v>
      </c>
      <c r="AF138" s="27">
        <f t="shared" si="181"/>
        <v>-1197.1735039454643</v>
      </c>
      <c r="AG138" s="27">
        <f t="shared" si="181"/>
        <v>215.27420374998701</v>
      </c>
      <c r="AH138" s="27">
        <f t="shared" ref="AH138:AR138" si="182">+SUM(AH136:AH137)</f>
        <v>-611.41685900402513</v>
      </c>
      <c r="AI138" s="27">
        <f t="shared" si="182"/>
        <v>-672.1987853686669</v>
      </c>
      <c r="AJ138" s="27">
        <f t="shared" si="182"/>
        <v>-730</v>
      </c>
      <c r="AK138" s="27">
        <f t="shared" si="182"/>
        <v>-39</v>
      </c>
      <c r="AL138" s="27">
        <f t="shared" si="182"/>
        <v>-85</v>
      </c>
      <c r="AM138" s="27">
        <f t="shared" si="182"/>
        <v>-60</v>
      </c>
      <c r="AN138" s="27">
        <f t="shared" si="182"/>
        <v>235.63309024571618</v>
      </c>
      <c r="AO138" s="27">
        <f t="shared" si="182"/>
        <v>123.23032120253356</v>
      </c>
      <c r="AP138" s="27">
        <f t="shared" si="182"/>
        <v>27.535955445683612</v>
      </c>
      <c r="AQ138" s="27">
        <f t="shared" si="182"/>
        <v>57.944385515446811</v>
      </c>
      <c r="AR138" s="27">
        <f t="shared" si="182"/>
        <v>163.48262738357425</v>
      </c>
    </row>
    <row r="139" spans="1:44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  <row r="141" spans="1:44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v>1219.9090909090908</v>
      </c>
      <c r="AP141" s="8">
        <v>1219.9090909090908</v>
      </c>
      <c r="AQ141" s="8">
        <v>1219.9090909090908</v>
      </c>
      <c r="AR141" s="8">
        <f>+'[2]Inf Resul Dic-22'!$O$39/1000</f>
        <v>1654.4210909090909</v>
      </c>
    </row>
    <row r="142" spans="1:44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v>7474.8847455998157</v>
      </c>
      <c r="AP142" s="8">
        <v>7908.4879090315126</v>
      </c>
      <c r="AQ142" s="8">
        <v>7908.4879090315126</v>
      </c>
      <c r="AR142" s="8">
        <f>+'[2]Inf Resul Dic-22'!D69</f>
        <v>10909.335557914446</v>
      </c>
    </row>
    <row r="143" spans="1:44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v>-7101.4796931921646</v>
      </c>
      <c r="AP143" s="8">
        <v>-8196.0863260842452</v>
      </c>
      <c r="AQ143" s="8">
        <v>-8196.0863260842452</v>
      </c>
      <c r="AR143" s="8">
        <f>+'[2]Inf Resul Dic-22'!D70</f>
        <v>-10968.516597766989</v>
      </c>
    </row>
    <row r="144" spans="1:44">
      <c r="A144" s="6" t="s">
        <v>107</v>
      </c>
      <c r="B144" s="27">
        <f>+SUM(B142:B143)</f>
        <v>0</v>
      </c>
      <c r="C144" s="27">
        <f t="shared" ref="C144" si="183">+SUM(C142:C143)</f>
        <v>0</v>
      </c>
      <c r="D144" s="27">
        <f t="shared" ref="D144" si="184">+SUM(D142:D143)</f>
        <v>0</v>
      </c>
      <c r="E144" s="27">
        <f t="shared" ref="E144" si="185">+SUM(E142:E143)</f>
        <v>0</v>
      </c>
      <c r="F144" s="27">
        <f t="shared" ref="F144" si="186">+SUM(F142:F143)</f>
        <v>0</v>
      </c>
      <c r="G144" s="27">
        <f t="shared" ref="G144" si="187">+SUM(G142:G143)</f>
        <v>0</v>
      </c>
      <c r="H144" s="27">
        <f t="shared" ref="H144" si="188">+SUM(H142:H143)</f>
        <v>-3</v>
      </c>
      <c r="I144" s="27">
        <f t="shared" ref="I144" si="189">+SUM(I142:I143)</f>
        <v>149</v>
      </c>
      <c r="J144" s="27">
        <f t="shared" ref="J144" si="190">+SUM(J142:J143)</f>
        <v>170</v>
      </c>
      <c r="K144" s="27">
        <f t="shared" ref="K144" si="191">+SUM(K142:K143)</f>
        <v>170</v>
      </c>
      <c r="L144" s="27">
        <f t="shared" ref="L144" si="192">+SUM(L142:L143)</f>
        <v>171</v>
      </c>
      <c r="M144" s="27">
        <f t="shared" ref="M144" si="193">+SUM(M142:M143)</f>
        <v>397</v>
      </c>
      <c r="N144" s="27">
        <f t="shared" ref="N144" si="194">+SUM(N142:N143)</f>
        <v>341</v>
      </c>
      <c r="O144" s="27">
        <f t="shared" ref="O144" si="195">+SUM(O142:O143)</f>
        <v>38</v>
      </c>
      <c r="P144" s="27">
        <f t="shared" ref="P144" si="196">+SUM(P142:P143)</f>
        <v>341</v>
      </c>
      <c r="Q144" s="27">
        <f t="shared" ref="Q144" si="197">+SUM(Q142:Q143)</f>
        <v>252</v>
      </c>
      <c r="R144" s="27">
        <f t="shared" ref="R144" si="198">+SUM(R142:R143)</f>
        <v>379</v>
      </c>
      <c r="S144" s="27">
        <f t="shared" ref="S144" si="199">+SUM(S142:S143)</f>
        <v>379</v>
      </c>
      <c r="T144" s="27">
        <f t="shared" ref="T144" si="200">+SUM(T142:T143)</f>
        <v>520</v>
      </c>
      <c r="U144" s="27">
        <f t="shared" ref="U144" si="201">+SUM(U142:U143)</f>
        <v>406</v>
      </c>
      <c r="V144" s="27">
        <f t="shared" ref="V144" si="202">+SUM(V142:V143)</f>
        <v>604</v>
      </c>
      <c r="W144" s="27">
        <f t="shared" ref="W144" si="203">+SUM(W142:W143)</f>
        <v>604</v>
      </c>
      <c r="X144" s="27">
        <f t="shared" ref="X144" si="204">+SUM(X142:X143)</f>
        <v>701</v>
      </c>
      <c r="Y144" s="27">
        <f t="shared" ref="Y144" si="205">+SUM(Y142:Y143)</f>
        <v>1094</v>
      </c>
      <c r="Z144" s="27">
        <f t="shared" ref="Z144" si="206">+SUM(Z142:Z143)</f>
        <v>419</v>
      </c>
      <c r="AA144" s="27">
        <f t="shared" ref="AA144:AG144" si="207">+SUM(AA142:AA143)</f>
        <v>418.53561178679274</v>
      </c>
      <c r="AB144" s="27">
        <f t="shared" si="207"/>
        <v>465.84986801993909</v>
      </c>
      <c r="AC144" s="27">
        <f t="shared" si="207"/>
        <v>478.40358344596461</v>
      </c>
      <c r="AD144" s="27">
        <f t="shared" si="207"/>
        <v>817.3493037278422</v>
      </c>
      <c r="AE144" s="27">
        <f t="shared" si="207"/>
        <v>816.58373734209363</v>
      </c>
      <c r="AF144" s="27">
        <f t="shared" si="207"/>
        <v>931.28686830495826</v>
      </c>
      <c r="AG144" s="27">
        <f t="shared" si="207"/>
        <v>220.08972764094688</v>
      </c>
      <c r="AH144" s="27">
        <f t="shared" ref="AH144:AR144" si="208">+SUM(AH142:AH143)</f>
        <v>271.7980049916091</v>
      </c>
      <c r="AI144" s="27">
        <f t="shared" si="208"/>
        <v>271.7980049916091</v>
      </c>
      <c r="AJ144" s="27">
        <f t="shared" si="208"/>
        <v>1356</v>
      </c>
      <c r="AK144" s="27">
        <f t="shared" si="208"/>
        <v>-378</v>
      </c>
      <c r="AL144" s="27">
        <f t="shared" si="208"/>
        <v>-85</v>
      </c>
      <c r="AM144" s="27">
        <f t="shared" si="208"/>
        <v>-86</v>
      </c>
      <c r="AN144" s="27">
        <f t="shared" si="208"/>
        <v>514.64624923588326</v>
      </c>
      <c r="AO144" s="27">
        <f t="shared" si="208"/>
        <v>373.40505240765106</v>
      </c>
      <c r="AP144" s="27">
        <f t="shared" si="208"/>
        <v>-287.59841705273266</v>
      </c>
      <c r="AQ144" s="27">
        <f t="shared" si="208"/>
        <v>-287.59841705273266</v>
      </c>
      <c r="AR144" s="27">
        <f t="shared" si="208"/>
        <v>-59.181039852543108</v>
      </c>
    </row>
    <row r="145" spans="1:44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</row>
    <row r="146" spans="1:44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</row>
    <row r="147" spans="1:44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v>11491.781139999999</v>
      </c>
      <c r="AP147" s="8">
        <v>22798.331083999976</v>
      </c>
      <c r="AQ147" s="8">
        <v>32089.482081999966</v>
      </c>
      <c r="AR147" s="8">
        <f>+'[2]Inf Resul Dic-22'!$O$44/1000</f>
        <v>37577.139289999963</v>
      </c>
    </row>
    <row r="148" spans="1:44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v>39811.058070856445</v>
      </c>
      <c r="AP148" s="8">
        <v>84442.969737392006</v>
      </c>
      <c r="AQ148" s="8">
        <v>120293.99880319595</v>
      </c>
      <c r="AR148" s="8">
        <f>+'[2]Inf Resul Dic-22'!D74</f>
        <v>138956.73072316358</v>
      </c>
    </row>
    <row r="149" spans="1:44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v>-37686.146220856463</v>
      </c>
      <c r="AP149" s="8">
        <v>-73923.353987392053</v>
      </c>
      <c r="AQ149" s="8">
        <v>-104137.04956319596</v>
      </c>
      <c r="AR149" s="8">
        <f>+'[2]Inf Resul Dic-22'!D75</f>
        <v>-117976.13784316355</v>
      </c>
    </row>
    <row r="150" spans="1:44">
      <c r="A150" s="6" t="s">
        <v>107</v>
      </c>
      <c r="B150" s="27">
        <f>+SUM(B148:B149)</f>
        <v>904</v>
      </c>
      <c r="C150" s="27">
        <f t="shared" ref="C150" si="209">+SUM(C148:C149)</f>
        <v>737</v>
      </c>
      <c r="D150" s="27">
        <f t="shared" ref="D150" si="210">+SUM(D148:D149)</f>
        <v>937</v>
      </c>
      <c r="E150" s="27">
        <f t="shared" ref="E150" si="211">+SUM(E148:E149)</f>
        <v>-26</v>
      </c>
      <c r="F150" s="27">
        <f t="shared" ref="F150" si="212">+SUM(F148:F149)</f>
        <v>753</v>
      </c>
      <c r="G150" s="27">
        <f t="shared" ref="G150" si="213">+SUM(G148:G149)</f>
        <v>304</v>
      </c>
      <c r="H150" s="27">
        <f t="shared" ref="H150" si="214">+SUM(H148:H149)</f>
        <v>581</v>
      </c>
      <c r="I150" s="27">
        <f t="shared" ref="I150" si="215">+SUM(I148:I149)</f>
        <v>1647</v>
      </c>
      <c r="J150" s="27">
        <f t="shared" ref="J150" si="216">+SUM(J148:J149)</f>
        <v>3235</v>
      </c>
      <c r="K150" s="27">
        <f t="shared" ref="K150" si="217">+SUM(K148:K149)</f>
        <v>4282</v>
      </c>
      <c r="L150" s="27">
        <f t="shared" ref="L150" si="218">+SUM(L148:L149)</f>
        <v>5764</v>
      </c>
      <c r="M150" s="27">
        <f t="shared" ref="M150" si="219">+SUM(M148:M149)</f>
        <v>2288</v>
      </c>
      <c r="N150" s="27">
        <f t="shared" ref="N150" si="220">+SUM(N148:N149)</f>
        <v>3070</v>
      </c>
      <c r="O150" s="27">
        <f t="shared" ref="O150" si="221">+SUM(O148:O149)</f>
        <v>2759</v>
      </c>
      <c r="P150" s="27">
        <f t="shared" ref="P150" si="222">+SUM(P148:P149)</f>
        <v>4925</v>
      </c>
      <c r="Q150" s="27">
        <f t="shared" ref="Q150" si="223">+SUM(Q148:Q149)</f>
        <v>1652</v>
      </c>
      <c r="R150" s="27">
        <f t="shared" ref="R150" si="224">+SUM(R148:R149)</f>
        <v>2575</v>
      </c>
      <c r="S150" s="27">
        <f t="shared" ref="S150" si="225">+SUM(S148:S149)</f>
        <v>2896</v>
      </c>
      <c r="T150" s="27">
        <f t="shared" ref="T150" si="226">+SUM(T148:T149)</f>
        <v>4847</v>
      </c>
      <c r="U150" s="27">
        <f t="shared" ref="U150" si="227">+SUM(U148:U149)</f>
        <v>-313</v>
      </c>
      <c r="V150" s="27">
        <f t="shared" ref="V150" si="228">+SUM(V148:V149)</f>
        <v>49</v>
      </c>
      <c r="W150" s="27">
        <f t="shared" ref="W150" si="229">+SUM(W148:W149)</f>
        <v>2590</v>
      </c>
      <c r="X150" s="27">
        <f t="shared" ref="X150" si="230">+SUM(X148:X149)</f>
        <v>4094</v>
      </c>
      <c r="Y150" s="27">
        <f t="shared" ref="Y150" si="231">+SUM(Y148:Y149)</f>
        <v>154</v>
      </c>
      <c r="Z150" s="27">
        <f t="shared" ref="Z150" si="232">+SUM(Z148:Z149)</f>
        <v>1638</v>
      </c>
      <c r="AA150" s="27">
        <f t="shared" ref="AA150:AG150" si="233">+SUM(AA148:AA149)</f>
        <v>3004.4738952008374</v>
      </c>
      <c r="AB150" s="27">
        <f t="shared" si="233"/>
        <v>3793.5161680323654</v>
      </c>
      <c r="AC150" s="27">
        <f t="shared" si="233"/>
        <v>-442.76499082442024</v>
      </c>
      <c r="AD150" s="27">
        <f t="shared" si="233"/>
        <v>975.19665447198713</v>
      </c>
      <c r="AE150" s="27">
        <f t="shared" si="233"/>
        <v>3070.8761700960458</v>
      </c>
      <c r="AF150" s="27">
        <f t="shared" si="233"/>
        <v>2930.742552742362</v>
      </c>
      <c r="AG150" s="27">
        <f t="shared" si="233"/>
        <v>-162.27276806807276</v>
      </c>
      <c r="AH150" s="27">
        <f t="shared" ref="AH150:AR150" si="234">+SUM(AH148:AH149)</f>
        <v>2286.8697789165235</v>
      </c>
      <c r="AI150" s="27">
        <f t="shared" si="234"/>
        <v>3011.294283717416</v>
      </c>
      <c r="AJ150" s="27">
        <f t="shared" si="234"/>
        <v>3418</v>
      </c>
      <c r="AK150" s="27">
        <f t="shared" si="234"/>
        <v>1286</v>
      </c>
      <c r="AL150" s="27">
        <f t="shared" si="234"/>
        <v>2922</v>
      </c>
      <c r="AM150" s="27">
        <f t="shared" si="234"/>
        <v>8081</v>
      </c>
      <c r="AN150" s="27">
        <f t="shared" si="234"/>
        <v>9200.572708484935</v>
      </c>
      <c r="AO150" s="27">
        <f t="shared" si="234"/>
        <v>2124.9118499999822</v>
      </c>
      <c r="AP150" s="27">
        <f t="shared" si="234"/>
        <v>10519.615749999954</v>
      </c>
      <c r="AQ150" s="27">
        <f t="shared" si="234"/>
        <v>16156.949239999987</v>
      </c>
      <c r="AR150" s="27">
        <f t="shared" si="234"/>
        <v>20980.592880000026</v>
      </c>
    </row>
    <row r="151" spans="1:44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</row>
    <row r="152" spans="1:44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</row>
    <row r="153" spans="1:44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idden="1">
      <c r="A156" s="6" t="s">
        <v>107</v>
      </c>
      <c r="B156" s="27">
        <f>+SUM(B154:B155)</f>
        <v>0</v>
      </c>
      <c r="C156" s="27">
        <f t="shared" ref="C156" si="235">+SUM(C154:C155)</f>
        <v>0</v>
      </c>
      <c r="D156" s="27">
        <f t="shared" ref="D156" si="236">+SUM(D154:D155)</f>
        <v>0</v>
      </c>
      <c r="E156" s="27">
        <f t="shared" ref="E156" si="237">+SUM(E154:E155)</f>
        <v>0</v>
      </c>
      <c r="F156" s="27">
        <f t="shared" ref="F156" si="238">+SUM(F154:F155)</f>
        <v>0</v>
      </c>
      <c r="G156" s="27">
        <f t="shared" ref="G156" si="239">+SUM(G154:G155)</f>
        <v>0</v>
      </c>
      <c r="H156" s="27">
        <f t="shared" ref="H156" si="240">+SUM(H154:H155)</f>
        <v>3126</v>
      </c>
      <c r="I156" s="27">
        <f t="shared" ref="I156" si="241">+SUM(I154:I155)</f>
        <v>0</v>
      </c>
      <c r="J156" s="27">
        <f t="shared" ref="J156" si="242">+SUM(J154:J155)</f>
        <v>0</v>
      </c>
      <c r="K156" s="27">
        <f t="shared" ref="K156" si="243">+SUM(K154:K155)</f>
        <v>0</v>
      </c>
      <c r="L156" s="27">
        <f t="shared" ref="L156" si="244">+SUM(L154:L155)</f>
        <v>424</v>
      </c>
      <c r="M156" s="27">
        <f t="shared" ref="M156" si="245">+SUM(M154:M155)</f>
        <v>0</v>
      </c>
      <c r="N156" s="27">
        <f t="shared" ref="N156" si="246">+SUM(N154:N155)</f>
        <v>0</v>
      </c>
      <c r="O156" s="27">
        <f t="shared" ref="O156" si="247">+SUM(O154:O155)</f>
        <v>0</v>
      </c>
      <c r="P156" s="27">
        <f t="shared" ref="P156" si="248">+SUM(P154:P155)</f>
        <v>0</v>
      </c>
      <c r="Q156" s="27">
        <f t="shared" ref="Q156" si="249">+SUM(Q154:Q155)</f>
        <v>0</v>
      </c>
      <c r="R156" s="27">
        <f t="shared" ref="R156" si="250">+SUM(R154:R155)</f>
        <v>0</v>
      </c>
      <c r="S156" s="27">
        <f t="shared" ref="S156" si="251">+SUM(S154:S155)</f>
        <v>0</v>
      </c>
      <c r="T156" s="27">
        <f t="shared" ref="T156" si="252">+SUM(T154:T155)</f>
        <v>0</v>
      </c>
      <c r="U156" s="27">
        <f t="shared" ref="U156" si="253">+SUM(U154:U155)</f>
        <v>0</v>
      </c>
      <c r="V156" s="27">
        <f t="shared" ref="V156" si="254">+SUM(V154:V155)</f>
        <v>0</v>
      </c>
      <c r="W156" s="27">
        <f t="shared" ref="W156" si="255">+SUM(W154:W155)</f>
        <v>0</v>
      </c>
      <c r="X156" s="27">
        <f t="shared" ref="X156" si="256">+SUM(X154:X155)</f>
        <v>0</v>
      </c>
      <c r="Y156" s="27">
        <f t="shared" ref="Y156" si="257">+SUM(Y154:Y155)</f>
        <v>0</v>
      </c>
      <c r="Z156" s="27">
        <f t="shared" ref="Z156:AD156" si="258">+SUM(Z154:Z155)</f>
        <v>0</v>
      </c>
      <c r="AA156" s="27">
        <f t="shared" si="258"/>
        <v>0</v>
      </c>
      <c r="AB156" s="27">
        <f t="shared" si="258"/>
        <v>0</v>
      </c>
      <c r="AC156" s="27">
        <f t="shared" si="258"/>
        <v>0</v>
      </c>
      <c r="AD156" s="27">
        <f t="shared" si="258"/>
        <v>0</v>
      </c>
      <c r="AE156" s="27">
        <f t="shared" ref="AE156:AF156" si="259">+SUM(AE154:AE155)</f>
        <v>0</v>
      </c>
      <c r="AF156" s="27">
        <f t="shared" si="259"/>
        <v>0</v>
      </c>
      <c r="AG156" s="27">
        <f t="shared" ref="AG156:AH156" si="260">+SUM(AG154:AG155)</f>
        <v>0</v>
      </c>
      <c r="AH156" s="27">
        <f t="shared" si="260"/>
        <v>0</v>
      </c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</row>
    <row r="157" spans="1:44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</row>
    <row r="158" spans="1:44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</row>
    <row r="159" spans="1:44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61">AA147+AA141+AA135+AA129+AA123+AA117</f>
        <v>34256.490862785955</v>
      </c>
      <c r="AB159" s="8">
        <f t="shared" si="261"/>
        <v>54952.220797678005</v>
      </c>
      <c r="AC159" s="8">
        <f t="shared" si="261"/>
        <v>27131.446531826419</v>
      </c>
      <c r="AD159" s="8">
        <f t="shared" si="261"/>
        <v>33902.993306275028</v>
      </c>
      <c r="AE159" s="8">
        <f t="shared" si="261"/>
        <v>40512.376598700866</v>
      </c>
      <c r="AF159" s="8">
        <f t="shared" si="261"/>
        <v>72000.227845514353</v>
      </c>
      <c r="AG159" s="8">
        <f t="shared" ref="AG159:AK159" si="262">AG147+AG141+AG135+AG129+AG123+AG117</f>
        <v>22141.824192506938</v>
      </c>
      <c r="AH159" s="8">
        <f t="shared" si="262"/>
        <v>32015.511272670956</v>
      </c>
      <c r="AI159" s="8">
        <f t="shared" si="262"/>
        <v>46133.933176880179</v>
      </c>
      <c r="AJ159" s="8">
        <f t="shared" si="262"/>
        <v>83632</v>
      </c>
      <c r="AK159" s="8">
        <f t="shared" si="262"/>
        <v>30258</v>
      </c>
      <c r="AL159" s="8">
        <f t="shared" ref="AL159:AM159" si="263">AL147+AL141+AL135+AL129+AL123+AL117</f>
        <v>51764</v>
      </c>
      <c r="AM159" s="8">
        <f t="shared" si="263"/>
        <v>71311</v>
      </c>
      <c r="AN159" s="8">
        <f t="shared" ref="AN159" si="264">AN147+AN141+AN135+AN129+AN123+AN117</f>
        <v>113927.78533135091</v>
      </c>
      <c r="AO159" s="8">
        <v>39647.001602678181</v>
      </c>
      <c r="AP159" s="8">
        <f t="shared" ref="AP159:AQ161" si="265">+AP117+AP123+AP129+AP135+AP141+AP147</f>
        <v>66906.462564801812</v>
      </c>
      <c r="AQ159" s="8">
        <f t="shared" si="265"/>
        <v>92785.102403319965</v>
      </c>
      <c r="AR159" s="8">
        <f t="shared" ref="AR159" si="266">+AR117+AR123+AR129+AR135+AR141+AR147</f>
        <v>138949.19655612583</v>
      </c>
    </row>
    <row r="160" spans="1:44">
      <c r="A160" s="26" t="s">
        <v>94</v>
      </c>
      <c r="B160" s="8">
        <f t="shared" ref="B160:AC160" si="267">B81+B86</f>
        <v>135018</v>
      </c>
      <c r="C160" s="8">
        <f t="shared" si="267"/>
        <v>142757</v>
      </c>
      <c r="D160" s="8">
        <f t="shared" si="267"/>
        <v>214643</v>
      </c>
      <c r="E160" s="8">
        <f t="shared" si="267"/>
        <v>117267</v>
      </c>
      <c r="F160" s="8">
        <f t="shared" si="267"/>
        <v>160109</v>
      </c>
      <c r="G160" s="8">
        <f t="shared" si="267"/>
        <v>170866</v>
      </c>
      <c r="H160" s="8">
        <f t="shared" si="267"/>
        <v>261840</v>
      </c>
      <c r="I160" s="8">
        <f t="shared" si="267"/>
        <v>148707</v>
      </c>
      <c r="J160" s="8">
        <f t="shared" si="267"/>
        <v>203058</v>
      </c>
      <c r="K160" s="8">
        <f t="shared" si="267"/>
        <v>224181</v>
      </c>
      <c r="L160" s="8">
        <f t="shared" si="267"/>
        <v>335510</v>
      </c>
      <c r="M160" s="8">
        <f t="shared" si="267"/>
        <v>161655</v>
      </c>
      <c r="N160" s="8">
        <f t="shared" si="267"/>
        <v>213851</v>
      </c>
      <c r="O160" s="8">
        <f t="shared" si="267"/>
        <v>231637</v>
      </c>
      <c r="P160" s="8">
        <f t="shared" si="267"/>
        <v>349054</v>
      </c>
      <c r="Q160" s="8">
        <f t="shared" si="267"/>
        <v>170988</v>
      </c>
      <c r="R160" s="8">
        <f t="shared" si="267"/>
        <v>237137</v>
      </c>
      <c r="S160" s="8">
        <f t="shared" si="267"/>
        <v>275254</v>
      </c>
      <c r="T160" s="8">
        <f t="shared" si="267"/>
        <v>428521</v>
      </c>
      <c r="U160" s="8">
        <f t="shared" si="267"/>
        <v>163504</v>
      </c>
      <c r="V160" s="8">
        <f t="shared" si="267"/>
        <v>203822</v>
      </c>
      <c r="W160" s="8">
        <f t="shared" si="267"/>
        <v>241450</v>
      </c>
      <c r="X160" s="8">
        <f t="shared" si="267"/>
        <v>388745</v>
      </c>
      <c r="Y160" s="8">
        <f t="shared" si="267"/>
        <v>177218</v>
      </c>
      <c r="Z160" s="8">
        <f t="shared" si="267"/>
        <v>262255</v>
      </c>
      <c r="AA160" s="8">
        <f t="shared" si="267"/>
        <v>351600</v>
      </c>
      <c r="AB160" s="8">
        <f t="shared" si="267"/>
        <v>535660</v>
      </c>
      <c r="AC160" s="8">
        <f t="shared" si="267"/>
        <v>211768</v>
      </c>
      <c r="AD160" s="8">
        <f t="shared" ref="AD160:AI160" si="268">AD81+AD86</f>
        <v>277591</v>
      </c>
      <c r="AE160" s="8">
        <f t="shared" si="268"/>
        <v>358551</v>
      </c>
      <c r="AF160" s="8">
        <f t="shared" si="268"/>
        <v>580438</v>
      </c>
      <c r="AG160" s="8">
        <f t="shared" si="268"/>
        <v>178396</v>
      </c>
      <c r="AH160" s="8">
        <f t="shared" si="268"/>
        <v>265560</v>
      </c>
      <c r="AI160" s="8">
        <f t="shared" si="268"/>
        <v>411488</v>
      </c>
      <c r="AJ160" s="8">
        <f t="shared" ref="AJ160:AK160" si="269">AJ81+AJ86</f>
        <v>688827</v>
      </c>
      <c r="AK160" s="8">
        <f t="shared" si="269"/>
        <v>247899</v>
      </c>
      <c r="AL160" s="8">
        <f t="shared" ref="AL160:AM160" si="270">AL81+AL86</f>
        <v>399938</v>
      </c>
      <c r="AM160" s="8">
        <f t="shared" si="270"/>
        <v>564687</v>
      </c>
      <c r="AN160" s="8">
        <f>AN81+AN86</f>
        <v>845261</v>
      </c>
      <c r="AO160" s="8">
        <v>290877</v>
      </c>
      <c r="AP160" s="8">
        <f t="shared" si="265"/>
        <v>455733</v>
      </c>
      <c r="AQ160" s="8">
        <f t="shared" si="265"/>
        <v>633235</v>
      </c>
      <c r="AR160" s="8">
        <f t="shared" ref="AR160" si="271">+AR118+AR124+AR130+AR136+AR142+AR148</f>
        <v>962332.99999999988</v>
      </c>
    </row>
    <row r="161" spans="1:44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I161" si="272">AC82+AC89+AC90</f>
        <v>-208870</v>
      </c>
      <c r="AD161" s="8">
        <f t="shared" si="272"/>
        <v>-279230</v>
      </c>
      <c r="AE161" s="8">
        <f t="shared" si="272"/>
        <v>-323066</v>
      </c>
      <c r="AF161" s="8">
        <f>AF82+AF89+AF90</f>
        <v>-535650</v>
      </c>
      <c r="AG161" s="8">
        <f t="shared" si="272"/>
        <v>-166196</v>
      </c>
      <c r="AH161" s="8">
        <f t="shared" si="272"/>
        <v>-240709</v>
      </c>
      <c r="AI161" s="8">
        <f t="shared" si="272"/>
        <v>-336279</v>
      </c>
      <c r="AJ161" s="8">
        <f t="shared" ref="AJ161:AK161" si="273">AJ82+AJ89+AJ90</f>
        <v>-575662</v>
      </c>
      <c r="AK161" s="8">
        <f t="shared" si="273"/>
        <v>-209024</v>
      </c>
      <c r="AL161" s="8">
        <f t="shared" ref="AL161:AM161" si="274">AL82+AL89+AL90</f>
        <v>-346502</v>
      </c>
      <c r="AM161" s="8">
        <f t="shared" si="274"/>
        <v>-474597</v>
      </c>
      <c r="AN161" s="8">
        <f t="shared" ref="AN161" si="275">AN82+AN89+AN90</f>
        <v>-722417</v>
      </c>
      <c r="AO161" s="8">
        <v>-256410</v>
      </c>
      <c r="AP161" s="8">
        <f t="shared" si="265"/>
        <v>-418779.00000000012</v>
      </c>
      <c r="AQ161" s="8">
        <f t="shared" si="265"/>
        <v>-588896</v>
      </c>
      <c r="AR161" s="8">
        <f t="shared" ref="AR161" si="276">+AR119+AR125+AR131+AR137+AR143+AR149</f>
        <v>-906396.00000000012</v>
      </c>
    </row>
    <row r="162" spans="1:44">
      <c r="A162" s="6" t="s">
        <v>107</v>
      </c>
      <c r="B162" s="27">
        <f t="shared" ref="B162:AE162" si="277">+SUM(B160:B161)</f>
        <v>15938</v>
      </c>
      <c r="C162" s="27">
        <f t="shared" si="277"/>
        <v>11631</v>
      </c>
      <c r="D162" s="27">
        <f t="shared" si="277"/>
        <v>18428</v>
      </c>
      <c r="E162" s="27">
        <f t="shared" si="277"/>
        <v>11061</v>
      </c>
      <c r="F162" s="27">
        <f t="shared" si="277"/>
        <v>20733</v>
      </c>
      <c r="G162" s="27">
        <f t="shared" si="277"/>
        <v>15856</v>
      </c>
      <c r="H162" s="27">
        <f t="shared" si="277"/>
        <v>31011</v>
      </c>
      <c r="I162" s="27">
        <f t="shared" si="277"/>
        <v>16740</v>
      </c>
      <c r="J162" s="27">
        <f t="shared" si="277"/>
        <v>24152</v>
      </c>
      <c r="K162" s="27">
        <f t="shared" si="277"/>
        <v>21803</v>
      </c>
      <c r="L162" s="27">
        <f t="shared" si="277"/>
        <v>33160</v>
      </c>
      <c r="M162" s="27">
        <f t="shared" si="277"/>
        <v>18492</v>
      </c>
      <c r="N162" s="27">
        <f t="shared" si="277"/>
        <v>24543</v>
      </c>
      <c r="O162" s="27">
        <f t="shared" si="277"/>
        <v>20702</v>
      </c>
      <c r="P162" s="27">
        <f t="shared" si="277"/>
        <v>28811</v>
      </c>
      <c r="Q162" s="27">
        <f t="shared" si="277"/>
        <v>24368</v>
      </c>
      <c r="R162" s="27">
        <f t="shared" si="277"/>
        <v>32366</v>
      </c>
      <c r="S162" s="27">
        <f t="shared" si="277"/>
        <v>30999</v>
      </c>
      <c r="T162" s="27">
        <f t="shared" si="277"/>
        <v>44494</v>
      </c>
      <c r="U162" s="27">
        <f t="shared" si="277"/>
        <v>19756</v>
      </c>
      <c r="V162" s="27">
        <f t="shared" si="277"/>
        <v>21784</v>
      </c>
      <c r="W162" s="27">
        <f t="shared" si="277"/>
        <v>22522</v>
      </c>
      <c r="X162" s="27">
        <f t="shared" si="277"/>
        <v>35726</v>
      </c>
      <c r="Y162" s="27">
        <f t="shared" si="277"/>
        <v>16658</v>
      </c>
      <c r="Z162" s="27">
        <f t="shared" si="277"/>
        <v>14626</v>
      </c>
      <c r="AA162" s="27">
        <f t="shared" si="277"/>
        <v>55175</v>
      </c>
      <c r="AB162" s="27">
        <f t="shared" si="277"/>
        <v>78710</v>
      </c>
      <c r="AC162" s="27">
        <f t="shared" si="277"/>
        <v>2898</v>
      </c>
      <c r="AD162" s="27">
        <f t="shared" si="277"/>
        <v>-1639</v>
      </c>
      <c r="AE162" s="27">
        <f t="shared" si="277"/>
        <v>35485</v>
      </c>
      <c r="AF162" s="27">
        <f>+SUM(AF160:AF161)</f>
        <v>44788</v>
      </c>
      <c r="AG162" s="27">
        <f t="shared" ref="AG162:AI162" si="278">+SUM(AG160:AG161)</f>
        <v>12200</v>
      </c>
      <c r="AH162" s="27">
        <f t="shared" si="278"/>
        <v>24851</v>
      </c>
      <c r="AI162" s="27">
        <f t="shared" si="278"/>
        <v>75209</v>
      </c>
      <c r="AJ162" s="27">
        <f t="shared" ref="AJ162:AK162" si="279">+SUM(AJ160:AJ161)</f>
        <v>113165</v>
      </c>
      <c r="AK162" s="27">
        <f t="shared" si="279"/>
        <v>38875</v>
      </c>
      <c r="AL162" s="27">
        <f t="shared" ref="AL162" si="280">+SUM(AL160:AL161)</f>
        <v>53436</v>
      </c>
      <c r="AM162" s="27">
        <f t="shared" ref="AM162:AP162" si="281">+SUM(AM160:AM161)</f>
        <v>90090</v>
      </c>
      <c r="AN162" s="27">
        <f t="shared" si="281"/>
        <v>122844</v>
      </c>
      <c r="AO162" s="27">
        <f t="shared" si="281"/>
        <v>34467</v>
      </c>
      <c r="AP162" s="27">
        <f t="shared" si="281"/>
        <v>36953.999999999884</v>
      </c>
      <c r="AQ162" s="27">
        <f t="shared" ref="AQ162:AR162" si="282">+SUM(AQ160:AQ161)</f>
        <v>44339</v>
      </c>
      <c r="AR162" s="27">
        <f t="shared" si="282"/>
        <v>55936.999999999767</v>
      </c>
    </row>
    <row r="163" spans="1:44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</row>
    <row r="164" spans="1:44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4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4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</row>
    <row r="167" spans="1:44" s="29" customFormat="1">
      <c r="A167" s="43"/>
      <c r="B167" s="38">
        <f t="shared" ref="B167:Z167" si="283">+B113</f>
        <v>41090</v>
      </c>
      <c r="C167" s="38">
        <f t="shared" si="283"/>
        <v>41182</v>
      </c>
      <c r="D167" s="38">
        <f t="shared" si="283"/>
        <v>41274</v>
      </c>
      <c r="E167" s="38">
        <f t="shared" si="283"/>
        <v>41364</v>
      </c>
      <c r="F167" s="38">
        <f t="shared" si="283"/>
        <v>41455</v>
      </c>
      <c r="G167" s="38">
        <f t="shared" si="283"/>
        <v>41547</v>
      </c>
      <c r="H167" s="38">
        <f t="shared" si="283"/>
        <v>41639</v>
      </c>
      <c r="I167" s="38">
        <f t="shared" si="283"/>
        <v>41729</v>
      </c>
      <c r="J167" s="38">
        <f t="shared" si="283"/>
        <v>41820</v>
      </c>
      <c r="K167" s="38">
        <f t="shared" si="283"/>
        <v>41912</v>
      </c>
      <c r="L167" s="38">
        <f t="shared" si="283"/>
        <v>42004</v>
      </c>
      <c r="M167" s="38">
        <f t="shared" si="283"/>
        <v>42094</v>
      </c>
      <c r="N167" s="38">
        <f t="shared" si="283"/>
        <v>42185</v>
      </c>
      <c r="O167" s="38">
        <f t="shared" si="283"/>
        <v>42277</v>
      </c>
      <c r="P167" s="38">
        <f t="shared" si="283"/>
        <v>42369</v>
      </c>
      <c r="Q167" s="38">
        <f t="shared" si="283"/>
        <v>42460</v>
      </c>
      <c r="R167" s="38">
        <f t="shared" si="283"/>
        <v>42551</v>
      </c>
      <c r="S167" s="38">
        <f t="shared" si="283"/>
        <v>42643</v>
      </c>
      <c r="T167" s="38">
        <f t="shared" si="283"/>
        <v>42735</v>
      </c>
      <c r="U167" s="38">
        <f t="shared" si="283"/>
        <v>42825</v>
      </c>
      <c r="V167" s="38">
        <f t="shared" si="283"/>
        <v>42916</v>
      </c>
      <c r="W167" s="38">
        <f t="shared" si="283"/>
        <v>43008</v>
      </c>
      <c r="X167" s="38">
        <f t="shared" si="283"/>
        <v>43100</v>
      </c>
      <c r="Y167" s="38">
        <f t="shared" si="283"/>
        <v>43190</v>
      </c>
      <c r="Z167" s="38">
        <f t="shared" si="283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  <c r="AP167" s="38">
        <v>44742</v>
      </c>
      <c r="AQ167" s="38">
        <v>44834</v>
      </c>
      <c r="AR167" s="38">
        <v>44926</v>
      </c>
    </row>
    <row r="168" spans="1:44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1:44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v>4403.6809069999999</v>
      </c>
      <c r="AP169" s="8">
        <v>4089.9868685000001</v>
      </c>
      <c r="AQ169" s="8">
        <v>4003.3566685000001</v>
      </c>
      <c r="AR169" s="8">
        <f>+'[2]Inf Resul Dic-22'!$T$55</f>
        <v>4047.9807615000004</v>
      </c>
    </row>
    <row r="170" spans="1:44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v>261.8</v>
      </c>
      <c r="AP170" s="8">
        <v>397.06819999999999</v>
      </c>
      <c r="AQ170" s="8">
        <v>380.85819999999995</v>
      </c>
      <c r="AR170" s="8">
        <f>+'[2]Inf Resul Dic-22'!$T$59</f>
        <v>377.68019999999996</v>
      </c>
    </row>
    <row r="171" spans="1:44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v>58.55</v>
      </c>
      <c r="AP171" s="8">
        <v>59.55</v>
      </c>
      <c r="AQ171" s="8">
        <v>59.989999999999995</v>
      </c>
      <c r="AR171" s="8">
        <f>+'[2]Inf Resul Dic-22'!$T$63</f>
        <v>61.180000000000007</v>
      </c>
    </row>
    <row r="172" spans="1:44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v>14.5</v>
      </c>
      <c r="AP172" s="8">
        <v>18.3</v>
      </c>
      <c r="AQ172" s="8">
        <v>18.5</v>
      </c>
      <c r="AR172" s="8">
        <f>+'[2]Inf Resul Dic-22'!$T$67</f>
        <v>18.3</v>
      </c>
    </row>
    <row r="173" spans="1:44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v>265.86</v>
      </c>
      <c r="AP173" s="8">
        <v>268.5</v>
      </c>
      <c r="AQ173" s="8">
        <v>274.69</v>
      </c>
      <c r="AR173" s="8">
        <f>+'[2]Inf Resul Dic-22'!$T$71</f>
        <v>275.75</v>
      </c>
    </row>
    <row r="174" spans="1:44">
      <c r="A174" s="6" t="s">
        <v>106</v>
      </c>
      <c r="B174" s="27">
        <f t="shared" ref="B174:Y174" si="284">+SUM(B169:B173)</f>
        <v>1140.44</v>
      </c>
      <c r="C174" s="27">
        <f t="shared" si="284"/>
        <v>1081.2299999999998</v>
      </c>
      <c r="D174" s="27">
        <f t="shared" si="284"/>
        <v>1055.6099999999999</v>
      </c>
      <c r="E174" s="27">
        <f t="shared" si="284"/>
        <v>1082.04</v>
      </c>
      <c r="F174" s="27">
        <f t="shared" si="284"/>
        <v>1183.23</v>
      </c>
      <c r="G174" s="27">
        <f t="shared" si="284"/>
        <v>1283.4909999999998</v>
      </c>
      <c r="H174" s="27">
        <f t="shared" si="284"/>
        <v>1248.2109999999998</v>
      </c>
      <c r="I174" s="27">
        <f t="shared" si="284"/>
        <v>1253.8209999999997</v>
      </c>
      <c r="J174" s="27">
        <f t="shared" si="284"/>
        <v>1236.26</v>
      </c>
      <c r="K174" s="27">
        <f t="shared" si="284"/>
        <v>1236.46</v>
      </c>
      <c r="L174" s="27">
        <f t="shared" si="284"/>
        <v>1232.52</v>
      </c>
      <c r="M174" s="27">
        <f t="shared" si="284"/>
        <v>1280.69</v>
      </c>
      <c r="N174" s="27">
        <f t="shared" si="284"/>
        <v>1249.6899999999998</v>
      </c>
      <c r="O174" s="27">
        <f t="shared" si="284"/>
        <v>1236.5399999999997</v>
      </c>
      <c r="P174" s="27">
        <f t="shared" si="284"/>
        <v>1287.51</v>
      </c>
      <c r="Q174" s="27">
        <f t="shared" si="284"/>
        <v>1242.4100000000001</v>
      </c>
      <c r="R174" s="27">
        <f t="shared" si="284"/>
        <v>1199.2099999999998</v>
      </c>
      <c r="S174" s="27">
        <f t="shared" si="284"/>
        <v>1198.47</v>
      </c>
      <c r="T174" s="27">
        <f t="shared" si="284"/>
        <v>1251.5</v>
      </c>
      <c r="U174" s="27">
        <f t="shared" si="284"/>
        <v>1270.9199999999998</v>
      </c>
      <c r="V174" s="27">
        <f t="shared" si="284"/>
        <v>1331.86</v>
      </c>
      <c r="W174" s="27">
        <f t="shared" si="284"/>
        <v>1443.86</v>
      </c>
      <c r="X174" s="27">
        <f t="shared" si="284"/>
        <v>1441.34</v>
      </c>
      <c r="Y174" s="27">
        <f t="shared" si="284"/>
        <v>1467.09</v>
      </c>
      <c r="Z174" s="27">
        <f t="shared" ref="Z174:AE174" si="285">+SUM(Z169:Z173)</f>
        <v>1520.0900000000001</v>
      </c>
      <c r="AA174" s="27">
        <f t="shared" si="285"/>
        <v>3273.66</v>
      </c>
      <c r="AB174" s="27">
        <f t="shared" si="285"/>
        <v>3430.84</v>
      </c>
      <c r="AC174" s="27">
        <f t="shared" si="285"/>
        <v>3408.27</v>
      </c>
      <c r="AD174" s="27">
        <f t="shared" si="285"/>
        <v>3474.12</v>
      </c>
      <c r="AE174" s="27">
        <f t="shared" si="285"/>
        <v>3588.7974890000005</v>
      </c>
      <c r="AF174" s="27">
        <f t="shared" ref="AF174:AG174" si="286">+SUM(AF169:AF173)</f>
        <v>3748.736978670423</v>
      </c>
      <c r="AG174" s="27">
        <f t="shared" si="286"/>
        <v>3804.1298236704238</v>
      </c>
      <c r="AH174" s="27">
        <f t="shared" ref="AH174:AR174" si="287">+SUM(AH169:AH173)</f>
        <v>4160.7509996704239</v>
      </c>
      <c r="AI174" s="27">
        <f t="shared" si="287"/>
        <v>4537.5088515117868</v>
      </c>
      <c r="AJ174" s="27">
        <f t="shared" si="287"/>
        <v>4574</v>
      </c>
      <c r="AK174" s="27">
        <f t="shared" si="287"/>
        <v>4629</v>
      </c>
      <c r="AL174" s="27">
        <f t="shared" si="287"/>
        <v>4496</v>
      </c>
      <c r="AM174" s="27">
        <f t="shared" si="287"/>
        <v>4606</v>
      </c>
      <c r="AN174" s="27">
        <f t="shared" si="287"/>
        <v>4945.8684749567956</v>
      </c>
      <c r="AO174" s="27">
        <f t="shared" si="287"/>
        <v>5004.390907</v>
      </c>
      <c r="AP174" s="27">
        <f t="shared" si="287"/>
        <v>4833.4050685000002</v>
      </c>
      <c r="AQ174" s="27">
        <f t="shared" si="287"/>
        <v>4737.3948684999996</v>
      </c>
      <c r="AR174" s="27">
        <f t="shared" si="287"/>
        <v>4780.8909615000011</v>
      </c>
    </row>
    <row r="175" spans="1:44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v>4749.4809069999992</v>
      </c>
      <c r="AP175" s="8">
        <v>4281.1350684999998</v>
      </c>
      <c r="AQ175" s="8">
        <v>4304.6478685000002</v>
      </c>
      <c r="AR175" s="8">
        <f>+'[2]Inf Resul Dic-22'!$K$74</f>
        <v>4217.9059614999996</v>
      </c>
    </row>
    <row r="176" spans="1:44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v>254.91000000000059</v>
      </c>
      <c r="AP176" s="8">
        <v>552.2700000000001</v>
      </c>
      <c r="AQ176" s="8">
        <v>432.74700000000053</v>
      </c>
      <c r="AR176" s="8">
        <f>+'[2]Inf Resul Dic-22'!$O$74</f>
        <v>562.9850000000007</v>
      </c>
    </row>
    <row r="177" spans="1:44">
      <c r="A177" s="6" t="s">
        <v>106</v>
      </c>
      <c r="B177" s="27">
        <f>+SUM(B175:B176)</f>
        <v>1140.44</v>
      </c>
      <c r="C177" s="27">
        <f t="shared" ref="C177:Z177" si="288">+SUM(C175:C176)</f>
        <v>1081.2299999999998</v>
      </c>
      <c r="D177" s="27">
        <f t="shared" si="288"/>
        <v>1055.6100000000001</v>
      </c>
      <c r="E177" s="27">
        <f t="shared" si="288"/>
        <v>1082.04</v>
      </c>
      <c r="F177" s="27">
        <f t="shared" si="288"/>
        <v>1183.33</v>
      </c>
      <c r="G177" s="27">
        <f t="shared" si="288"/>
        <v>1283.491</v>
      </c>
      <c r="H177" s="27">
        <f t="shared" si="288"/>
        <v>1248.211</v>
      </c>
      <c r="I177" s="27">
        <f t="shared" si="288"/>
        <v>1253.8209999999999</v>
      </c>
      <c r="J177" s="27">
        <f t="shared" si="288"/>
        <v>1236.26</v>
      </c>
      <c r="K177" s="27">
        <f t="shared" si="288"/>
        <v>1236.46</v>
      </c>
      <c r="L177" s="27">
        <f t="shared" si="288"/>
        <v>1232.5200000000002</v>
      </c>
      <c r="M177" s="27">
        <f t="shared" si="288"/>
        <v>1280.69</v>
      </c>
      <c r="N177" s="27">
        <f t="shared" si="288"/>
        <v>1249.69</v>
      </c>
      <c r="O177" s="27">
        <f t="shared" si="288"/>
        <v>1236.54</v>
      </c>
      <c r="P177" s="27">
        <f t="shared" si="288"/>
        <v>1287.5100000000002</v>
      </c>
      <c r="Q177" s="27">
        <f t="shared" si="288"/>
        <v>1242.4100000000003</v>
      </c>
      <c r="R177" s="27">
        <f t="shared" si="288"/>
        <v>1199.21</v>
      </c>
      <c r="S177" s="27">
        <f t="shared" si="288"/>
        <v>1198.47</v>
      </c>
      <c r="T177" s="27">
        <f t="shared" si="288"/>
        <v>1251.5</v>
      </c>
      <c r="U177" s="27">
        <f t="shared" si="288"/>
        <v>1270.9199999999998</v>
      </c>
      <c r="V177" s="27">
        <f t="shared" si="288"/>
        <v>1331.8600000000001</v>
      </c>
      <c r="W177" s="27">
        <f t="shared" si="288"/>
        <v>1443.86</v>
      </c>
      <c r="X177" s="27">
        <f t="shared" si="288"/>
        <v>1441.34</v>
      </c>
      <c r="Y177" s="27">
        <f t="shared" si="288"/>
        <v>1467.09</v>
      </c>
      <c r="Z177" s="27">
        <f t="shared" si="288"/>
        <v>1520.09</v>
      </c>
      <c r="AA177" s="27">
        <f t="shared" ref="AA177:AG177" si="289">+SUM(AA175:AA176)</f>
        <v>3273.6599999999994</v>
      </c>
      <c r="AB177" s="27">
        <f t="shared" si="289"/>
        <v>3430.84</v>
      </c>
      <c r="AC177" s="27">
        <f t="shared" si="289"/>
        <v>3408.27</v>
      </c>
      <c r="AD177" s="27">
        <f t="shared" si="289"/>
        <v>3474.12</v>
      </c>
      <c r="AE177" s="27">
        <f t="shared" si="289"/>
        <v>3588.7974890000005</v>
      </c>
      <c r="AF177" s="27">
        <f t="shared" si="289"/>
        <v>3748.736978670423</v>
      </c>
      <c r="AG177" s="27">
        <f t="shared" si="289"/>
        <v>3804.1298236704238</v>
      </c>
      <c r="AH177" s="27">
        <f t="shared" ref="AH177:AR177" si="290">+SUM(AH175:AH176)</f>
        <v>4160.750999670423</v>
      </c>
      <c r="AI177" s="27">
        <f t="shared" si="290"/>
        <v>4537.5088515117868</v>
      </c>
      <c r="AJ177" s="27">
        <f t="shared" si="290"/>
        <v>4574</v>
      </c>
      <c r="AK177" s="27">
        <f t="shared" si="290"/>
        <v>4629</v>
      </c>
      <c r="AL177" s="27">
        <f t="shared" si="290"/>
        <v>4496</v>
      </c>
      <c r="AM177" s="27">
        <f t="shared" si="290"/>
        <v>4606</v>
      </c>
      <c r="AN177" s="27">
        <f t="shared" si="290"/>
        <v>4945.8684749567956</v>
      </c>
      <c r="AO177" s="27">
        <f t="shared" si="290"/>
        <v>5004.390907</v>
      </c>
      <c r="AP177" s="27">
        <f t="shared" si="290"/>
        <v>4833.4050685000002</v>
      </c>
      <c r="AQ177" s="27">
        <f t="shared" si="290"/>
        <v>4737.3948685000005</v>
      </c>
      <c r="AR177" s="27">
        <f t="shared" si="290"/>
        <v>4780.8909615000002</v>
      </c>
    </row>
    <row r="178" spans="1:44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</row>
    <row r="181" spans="1:44">
      <c r="A181" s="34" t="s">
        <v>109</v>
      </c>
      <c r="B181" s="35" t="s">
        <v>133</v>
      </c>
      <c r="C181" s="35" t="s">
        <v>134</v>
      </c>
      <c r="D181" s="35" t="s">
        <v>135</v>
      </c>
      <c r="E181" s="35" t="s">
        <v>136</v>
      </c>
      <c r="F181" s="35" t="s">
        <v>137</v>
      </c>
      <c r="G181" s="35" t="s">
        <v>138</v>
      </c>
      <c r="H181" s="35" t="s">
        <v>139</v>
      </c>
      <c r="I181" s="35" t="s">
        <v>140</v>
      </c>
      <c r="J181" s="35" t="s">
        <v>141</v>
      </c>
      <c r="K181" s="35" t="s">
        <v>142</v>
      </c>
      <c r="L181" s="35" t="s">
        <v>143</v>
      </c>
      <c r="M181" s="35" t="s">
        <v>144</v>
      </c>
      <c r="N181" s="35" t="s">
        <v>145</v>
      </c>
      <c r="O181" s="35" t="s">
        <v>146</v>
      </c>
      <c r="P181" s="35" t="s">
        <v>147</v>
      </c>
      <c r="Q181" s="35" t="s">
        <v>148</v>
      </c>
      <c r="R181" s="35" t="s">
        <v>149</v>
      </c>
      <c r="S181" s="35" t="s">
        <v>127</v>
      </c>
      <c r="T181" s="35" t="s">
        <v>128</v>
      </c>
      <c r="U181" s="35" t="s">
        <v>129</v>
      </c>
      <c r="V181" s="35" t="s">
        <v>130</v>
      </c>
      <c r="W181" s="35" t="s">
        <v>131</v>
      </c>
      <c r="X181" s="35" t="s">
        <v>132</v>
      </c>
      <c r="Y181" s="35" t="s">
        <v>126</v>
      </c>
      <c r="Z181" s="35" t="s">
        <v>125</v>
      </c>
      <c r="AA181" s="35" t="s">
        <v>124</v>
      </c>
      <c r="AB181" s="35" t="s">
        <v>123</v>
      </c>
      <c r="AC181" s="35" t="s">
        <v>122</v>
      </c>
      <c r="AD181" s="35" t="s">
        <v>121</v>
      </c>
      <c r="AE181" s="35" t="s">
        <v>120</v>
      </c>
      <c r="AF181" s="35" t="s">
        <v>119</v>
      </c>
      <c r="AG181" s="35" t="s">
        <v>153</v>
      </c>
      <c r="AH181" s="35" t="s">
        <v>154</v>
      </c>
      <c r="AI181" s="35" t="s">
        <v>155</v>
      </c>
      <c r="AJ181" s="35" t="s">
        <v>157</v>
      </c>
      <c r="AK181" s="35" t="s">
        <v>158</v>
      </c>
      <c r="AL181" s="35" t="s">
        <v>159</v>
      </c>
      <c r="AM181" s="35" t="s">
        <v>160</v>
      </c>
      <c r="AN181" s="35" t="s">
        <v>161</v>
      </c>
      <c r="AO181" s="35" t="s">
        <v>162</v>
      </c>
      <c r="AP181" s="35" t="s">
        <v>163</v>
      </c>
      <c r="AQ181" s="35" t="s">
        <v>164</v>
      </c>
      <c r="AR181" s="35" t="s">
        <v>165</v>
      </c>
    </row>
    <row r="182" spans="1:44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  <c r="AI182" s="37" t="s">
        <v>90</v>
      </c>
      <c r="AJ182" s="37" t="s">
        <v>90</v>
      </c>
      <c r="AK182" s="37" t="s">
        <v>90</v>
      </c>
      <c r="AL182" s="37" t="s">
        <v>90</v>
      </c>
      <c r="AM182" s="37" t="s">
        <v>90</v>
      </c>
      <c r="AN182" s="37" t="s">
        <v>90</v>
      </c>
      <c r="AO182" s="37" t="s">
        <v>90</v>
      </c>
      <c r="AP182" s="37" t="s">
        <v>90</v>
      </c>
      <c r="AQ182" s="37" t="s">
        <v>90</v>
      </c>
      <c r="AR182" s="37" t="s">
        <v>90</v>
      </c>
    </row>
    <row r="183" spans="1:44">
      <c r="A183" s="14" t="s">
        <v>110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v>682272</v>
      </c>
      <c r="AP183" s="47">
        <f>+SUM(AP187:AP189)</f>
        <v>685777</v>
      </c>
      <c r="AQ183" s="47">
        <f>+SUM(AQ187:AQ189)</f>
        <v>712549</v>
      </c>
      <c r="AR183" s="47">
        <f>+SUM(AR187:AR189)</f>
        <v>666440</v>
      </c>
    </row>
    <row r="184" spans="1:44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</row>
    <row r="185" spans="1:44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69699</v>
      </c>
      <c r="AM185" s="62">
        <v>76962</v>
      </c>
      <c r="AN185" s="62">
        <v>84642</v>
      </c>
      <c r="AO185" s="62">
        <v>90908</v>
      </c>
      <c r="AP185" s="62">
        <v>89131</v>
      </c>
      <c r="AQ185" s="62">
        <v>86559</v>
      </c>
      <c r="AR185" s="62">
        <v>87509</v>
      </c>
    </row>
    <row r="186" spans="1:44" ht="27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394549</v>
      </c>
      <c r="AM186" s="47">
        <v>464969</v>
      </c>
      <c r="AN186" s="47">
        <v>576131</v>
      </c>
      <c r="AO186" s="47">
        <v>591364</v>
      </c>
      <c r="AP186" s="47">
        <f>AP183-AP185</f>
        <v>596646</v>
      </c>
      <c r="AQ186" s="47">
        <f>AQ183-AQ185</f>
        <v>625990</v>
      </c>
      <c r="AR186" s="47">
        <f>AR183-AR185</f>
        <v>578931</v>
      </c>
    </row>
    <row r="187" spans="1:44">
      <c r="A187" s="45" t="s">
        <v>112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v>270276</v>
      </c>
      <c r="AP187" s="48">
        <f>+AP41+AP42</f>
        <v>267757</v>
      </c>
      <c r="AQ187" s="48">
        <f>+AQ41+AQ42</f>
        <v>313597</v>
      </c>
      <c r="AR187" s="48">
        <f>+AR41+AR42</f>
        <v>216877</v>
      </c>
    </row>
    <row r="188" spans="1:44">
      <c r="A188" s="14" t="s">
        <v>113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v>517747</v>
      </c>
      <c r="AP188" s="49">
        <f>+AP53+AP54</f>
        <v>481817</v>
      </c>
      <c r="AQ188" s="49">
        <f>+AQ53+AQ54</f>
        <v>469053</v>
      </c>
      <c r="AR188" s="49">
        <f>+AR53+AR54</f>
        <v>513017</v>
      </c>
    </row>
    <row r="189" spans="1:44">
      <c r="A189" s="44" t="s">
        <v>3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v>-105751</v>
      </c>
      <c r="AP189" s="50">
        <f>-AP11</f>
        <v>-63797</v>
      </c>
      <c r="AQ189" s="50">
        <f>-AQ11</f>
        <v>-70101</v>
      </c>
      <c r="AR189" s="50">
        <f>-AR11</f>
        <v>-63454</v>
      </c>
    </row>
    <row r="190" spans="1:44">
      <c r="A190" s="44" t="s">
        <v>156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v>51468</v>
      </c>
      <c r="AP190" s="50">
        <v>14271</v>
      </c>
      <c r="AQ190" s="50">
        <v>29571</v>
      </c>
      <c r="AR190" s="50">
        <f>+'[2]Serie EEFF'!$BG$46</f>
        <v>42503</v>
      </c>
    </row>
    <row r="191" spans="1:44">
      <c r="A191" s="46" t="s">
        <v>118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v>0.80026710715917482</v>
      </c>
      <c r="G191" s="52">
        <v>1.8869079392192449</v>
      </c>
      <c r="H191" s="52">
        <v>2.3903924764220257</v>
      </c>
      <c r="I191" s="52">
        <v>1.6315370079457232</v>
      </c>
      <c r="J191" s="52">
        <v>1.2628510487024529</v>
      </c>
      <c r="K191" s="52">
        <v>1.8736260204409592</v>
      </c>
      <c r="L191" s="52">
        <v>2.5400114090131205</v>
      </c>
      <c r="M191" s="52">
        <v>1.9082887049659201</v>
      </c>
      <c r="N191" s="52">
        <v>1.3826848170903103</v>
      </c>
      <c r="O191" s="52">
        <v>2.1678686893807511</v>
      </c>
      <c r="P191" s="52">
        <v>3.0037802639629403</v>
      </c>
      <c r="Q191" s="52">
        <v>2.0751722417333562</v>
      </c>
      <c r="R191" s="52">
        <v>1.6982172864762184</v>
      </c>
      <c r="S191" s="52">
        <v>2.0719434433046855</v>
      </c>
      <c r="T191" s="52">
        <v>2.5884427969268482</v>
      </c>
      <c r="U191" s="52">
        <v>1.9753813097687931</v>
      </c>
      <c r="V191" s="52">
        <v>2.349437980674423</v>
      </c>
      <c r="W191" s="52">
        <v>2.8230650997470299</v>
      </c>
      <c r="X191" s="52">
        <v>3.4888358730532083</v>
      </c>
      <c r="Y191" s="52">
        <v>3.3390924625023732</v>
      </c>
      <c r="Z191" s="52">
        <v>3.7521887612542688</v>
      </c>
      <c r="AA191" s="52">
        <v>4.6313411248007261</v>
      </c>
      <c r="AB191" s="52">
        <v>4.1780272433543839</v>
      </c>
      <c r="AC191" s="52">
        <v>4.3014117120535493</v>
      </c>
      <c r="AD191" s="54">
        <v>4.4172159053191589</v>
      </c>
      <c r="AE191" s="54">
        <v>4.1384964877250079</v>
      </c>
      <c r="AF191" s="54">
        <v>4.3027109799220256</v>
      </c>
      <c r="AG191" s="54">
        <v>3.7928498562552164</v>
      </c>
      <c r="AH191" s="54">
        <v>3.6593982117259327</v>
      </c>
      <c r="AI191" s="54">
        <v>3.1258818252252989</v>
      </c>
      <c r="AJ191" s="54">
        <v>2.4953432086876086</v>
      </c>
      <c r="AK191" s="54">
        <v>2.39</v>
      </c>
      <c r="AL191" s="54">
        <v>2.2999999999999998</v>
      </c>
      <c r="AM191" s="63">
        <v>2.9</v>
      </c>
      <c r="AN191" s="63">
        <v>3.5</v>
      </c>
      <c r="AO191" s="63">
        <v>3.8</v>
      </c>
      <c r="AP191" s="63">
        <v>3.3</v>
      </c>
      <c r="AQ191" s="63">
        <v>4.1691808694146406</v>
      </c>
      <c r="AR191" s="63">
        <f>+'[2]Inf Resul Dic-22'!$CF$55</f>
        <v>4.4433690738423985</v>
      </c>
    </row>
    <row r="192" spans="1:44">
      <c r="A192" s="46" t="s">
        <v>114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0">
        <v>3.601451701794891</v>
      </c>
      <c r="AF192" s="60">
        <v>4.3143364826211323</v>
      </c>
      <c r="AG192" s="60">
        <v>4.6841876629018246</v>
      </c>
      <c r="AH192" s="60">
        <v>5.9863873285764893</v>
      </c>
      <c r="AI192" s="60">
        <v>7.9551254325259517</v>
      </c>
      <c r="AJ192" s="60">
        <v>7.2835256114443929</v>
      </c>
      <c r="AK192" s="60">
        <v>7.39</v>
      </c>
      <c r="AL192" s="60">
        <v>11.3</v>
      </c>
      <c r="AM192" s="64">
        <v>11.1</v>
      </c>
      <c r="AN192" s="64">
        <v>12.2</v>
      </c>
      <c r="AO192" s="64">
        <v>9.6</v>
      </c>
      <c r="AP192" s="64">
        <v>7.7</v>
      </c>
      <c r="AQ192" s="64">
        <v>5.6674215830596761</v>
      </c>
      <c r="AR192" s="64">
        <f>+'[2]Inf Resul Dic-22'!$CF$57</f>
        <v>4.0603010377387889</v>
      </c>
    </row>
    <row r="193" spans="1:44">
      <c r="A193" s="46" t="s">
        <v>115</v>
      </c>
      <c r="B193" s="51">
        <v>1.0196685904471905</v>
      </c>
      <c r="C193" s="51"/>
      <c r="D193" s="51">
        <v>0.30361223238668483</v>
      </c>
      <c r="E193" s="52"/>
      <c r="F193" s="52">
        <v>0.17198794498198544</v>
      </c>
      <c r="G193" s="52">
        <v>0.29234297812279464</v>
      </c>
      <c r="H193" s="52">
        <v>0.47673092703304665</v>
      </c>
      <c r="I193" s="52">
        <v>0.36824525703479888</v>
      </c>
      <c r="J193" s="52">
        <v>0.26961959986641976</v>
      </c>
      <c r="K193" s="52">
        <v>0.45876353563334171</v>
      </c>
      <c r="L193" s="52">
        <v>0.56838826623094796</v>
      </c>
      <c r="M193" s="52">
        <v>0.47659843955821257</v>
      </c>
      <c r="N193" s="52">
        <v>0.34684986426387709</v>
      </c>
      <c r="O193" s="52">
        <v>0.53890142499459059</v>
      </c>
      <c r="P193" s="52">
        <v>0.6703418882609099</v>
      </c>
      <c r="Q193" s="52">
        <v>0.48186934879388943</v>
      </c>
      <c r="R193" s="52">
        <v>0.39295857988165678</v>
      </c>
      <c r="S193" s="52">
        <v>0.50731856327057046</v>
      </c>
      <c r="T193" s="52">
        <v>0.80136605952909823</v>
      </c>
      <c r="U193" s="52">
        <v>0.5444078398665555</v>
      </c>
      <c r="V193" s="52">
        <v>0.57260493431592441</v>
      </c>
      <c r="W193" s="52">
        <v>0.68683000934870675</v>
      </c>
      <c r="X193" s="52">
        <v>0.85254644360053367</v>
      </c>
      <c r="Y193" s="52">
        <v>0.69146782101335602</v>
      </c>
      <c r="Z193" s="52">
        <v>0.73235140845354907</v>
      </c>
      <c r="AA193" s="52">
        <v>0.82569798542761896</v>
      </c>
      <c r="AB193" s="52">
        <v>0.8762978293305097</v>
      </c>
      <c r="AC193" s="52">
        <v>0.8552448824046025</v>
      </c>
      <c r="AD193" s="52">
        <v>0.92216667821542053</v>
      </c>
      <c r="AE193" s="52">
        <v>0.60626826198190498</v>
      </c>
      <c r="AF193" s="52">
        <v>0.64897373715272078</v>
      </c>
      <c r="AG193" s="52">
        <v>0.62867362796653292</v>
      </c>
      <c r="AH193" s="52">
        <v>0.65827555727773701</v>
      </c>
      <c r="AI193" s="52">
        <v>0.63453451796258487</v>
      </c>
      <c r="AJ193" s="52">
        <v>0.54140359414456585</v>
      </c>
      <c r="AK193" s="52">
        <v>0.53066072813419596</v>
      </c>
      <c r="AL193" s="52">
        <v>0.52921806173309793</v>
      </c>
      <c r="AM193" s="65">
        <v>0.61</v>
      </c>
      <c r="AN193" s="65">
        <v>0.82874725072391009</v>
      </c>
      <c r="AO193" s="65">
        <v>0.81</v>
      </c>
      <c r="AP193" s="65">
        <v>0.84</v>
      </c>
      <c r="AQ193" s="65">
        <v>0.8960071223684738</v>
      </c>
      <c r="AR193" s="65">
        <f>+'[2]Inf Resul Dic-22'!$CF$59</f>
        <v>0.82653891620552</v>
      </c>
    </row>
    <row r="194" spans="1:44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44">
      <c r="AA196" s="57"/>
      <c r="AB196" s="57"/>
      <c r="AC196" s="57"/>
      <c r="AD196" s="57"/>
      <c r="AE196" s="57"/>
      <c r="AF196" s="57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</row>
    <row r="197" spans="1:44">
      <c r="AD197" s="55"/>
      <c r="AE197" s="55"/>
      <c r="AF197" s="55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</row>
    <row r="198" spans="1:44">
      <c r="AD198" s="56"/>
      <c r="AE198" s="56"/>
      <c r="AF198" s="56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</row>
    <row r="199" spans="1:44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</row>
    <row r="201" spans="1:44"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</row>
  </sheetData>
  <phoneticPr fontId="12" type="noConversion"/>
  <conditionalFormatting sqref="B83">
    <cfRule type="expression" dxfId="79" priority="124" stopIfTrue="1">
      <formula>#REF!="totalizador"</formula>
    </cfRule>
  </conditionalFormatting>
  <conditionalFormatting sqref="B83">
    <cfRule type="expression" dxfId="78" priority="123" stopIfTrue="1">
      <formula>#REF!="totalizador"</formula>
    </cfRule>
  </conditionalFormatting>
  <conditionalFormatting sqref="B83">
    <cfRule type="expression" dxfId="77" priority="122" stopIfTrue="1">
      <formula>#REF!="totalizador"</formula>
    </cfRule>
  </conditionalFormatting>
  <conditionalFormatting sqref="B104 B83">
    <cfRule type="expression" dxfId="76" priority="121" stopIfTrue="1">
      <formula>#REF!="totalizador"</formula>
    </cfRule>
  </conditionalFormatting>
  <conditionalFormatting sqref="C83:AE83">
    <cfRule type="expression" dxfId="75" priority="120" stopIfTrue="1">
      <formula>#REF!="totalizador"</formula>
    </cfRule>
  </conditionalFormatting>
  <conditionalFormatting sqref="C83:AE83">
    <cfRule type="expression" dxfId="74" priority="119" stopIfTrue="1">
      <formula>#REF!="totalizador"</formula>
    </cfRule>
  </conditionalFormatting>
  <conditionalFormatting sqref="C83:AE83">
    <cfRule type="expression" dxfId="73" priority="118" stopIfTrue="1">
      <formula>#REF!="totalizador"</formula>
    </cfRule>
  </conditionalFormatting>
  <conditionalFormatting sqref="C104:Z104 C83:AE83">
    <cfRule type="expression" dxfId="72" priority="117" stopIfTrue="1">
      <formula>#REF!="totalizador"</formula>
    </cfRule>
  </conditionalFormatting>
  <conditionalFormatting sqref="AA104:AD104">
    <cfRule type="expression" dxfId="71" priority="113" stopIfTrue="1">
      <formula>#REF!="totalizador"</formula>
    </cfRule>
  </conditionalFormatting>
  <conditionalFormatting sqref="AE104">
    <cfRule type="expression" dxfId="70" priority="108" stopIfTrue="1">
      <formula>#REF!="totalizador"</formula>
    </cfRule>
  </conditionalFormatting>
  <conditionalFormatting sqref="AF83">
    <cfRule type="expression" dxfId="69" priority="107" stopIfTrue="1">
      <formula>#REF!="totalizador"</formula>
    </cfRule>
  </conditionalFormatting>
  <conditionalFormatting sqref="AF83">
    <cfRule type="expression" dxfId="68" priority="106" stopIfTrue="1">
      <formula>#REF!="totalizador"</formula>
    </cfRule>
  </conditionalFormatting>
  <conditionalFormatting sqref="AF83">
    <cfRule type="expression" dxfId="67" priority="105" stopIfTrue="1">
      <formula>#REF!="totalizador"</formula>
    </cfRule>
  </conditionalFormatting>
  <conditionalFormatting sqref="AF83">
    <cfRule type="expression" dxfId="66" priority="104" stopIfTrue="1">
      <formula>#REF!="totalizador"</formula>
    </cfRule>
  </conditionalFormatting>
  <conditionalFormatting sqref="AF104">
    <cfRule type="expression" dxfId="65" priority="103" stopIfTrue="1">
      <formula>#REF!="totalizador"</formula>
    </cfRule>
  </conditionalFormatting>
  <conditionalFormatting sqref="AG83">
    <cfRule type="expression" dxfId="64" priority="102" stopIfTrue="1">
      <formula>#REF!="totalizador"</formula>
    </cfRule>
  </conditionalFormatting>
  <conditionalFormatting sqref="AG83">
    <cfRule type="expression" dxfId="63" priority="101" stopIfTrue="1">
      <formula>#REF!="totalizador"</formula>
    </cfRule>
  </conditionalFormatting>
  <conditionalFormatting sqref="AG83">
    <cfRule type="expression" dxfId="62" priority="100" stopIfTrue="1">
      <formula>#REF!="totalizador"</formula>
    </cfRule>
  </conditionalFormatting>
  <conditionalFormatting sqref="AG83">
    <cfRule type="expression" dxfId="61" priority="99" stopIfTrue="1">
      <formula>#REF!="totalizador"</formula>
    </cfRule>
  </conditionalFormatting>
  <conditionalFormatting sqref="AG104">
    <cfRule type="expression" dxfId="60" priority="98" stopIfTrue="1">
      <formula>#REF!="totalizador"</formula>
    </cfRule>
  </conditionalFormatting>
  <conditionalFormatting sqref="AH83">
    <cfRule type="expression" dxfId="59" priority="97" stopIfTrue="1">
      <formula>#REF!="totalizador"</formula>
    </cfRule>
  </conditionalFormatting>
  <conditionalFormatting sqref="AH83">
    <cfRule type="expression" dxfId="58" priority="96" stopIfTrue="1">
      <formula>#REF!="totalizador"</formula>
    </cfRule>
  </conditionalFormatting>
  <conditionalFormatting sqref="AH83">
    <cfRule type="expression" dxfId="57" priority="95" stopIfTrue="1">
      <formula>#REF!="totalizador"</formula>
    </cfRule>
  </conditionalFormatting>
  <conditionalFormatting sqref="AH83">
    <cfRule type="expression" dxfId="56" priority="94" stopIfTrue="1">
      <formula>#REF!="totalizador"</formula>
    </cfRule>
  </conditionalFormatting>
  <conditionalFormatting sqref="AH104">
    <cfRule type="expression" dxfId="55" priority="93" stopIfTrue="1">
      <formula>#REF!="totalizador"</formula>
    </cfRule>
  </conditionalFormatting>
  <conditionalFormatting sqref="AI104">
    <cfRule type="expression" dxfId="54" priority="88" stopIfTrue="1">
      <formula>#REF!="totalizador"</formula>
    </cfRule>
  </conditionalFormatting>
  <conditionalFormatting sqref="AI83">
    <cfRule type="expression" dxfId="53" priority="87" stopIfTrue="1">
      <formula>#REF!="totalizador"</formula>
    </cfRule>
  </conditionalFormatting>
  <conditionalFormatting sqref="AI83">
    <cfRule type="expression" dxfId="52" priority="86" stopIfTrue="1">
      <formula>#REF!="totalizador"</formula>
    </cfRule>
  </conditionalFormatting>
  <conditionalFormatting sqref="AI83">
    <cfRule type="expression" dxfId="51" priority="85" stopIfTrue="1">
      <formula>#REF!="totalizador"</formula>
    </cfRule>
  </conditionalFormatting>
  <conditionalFormatting sqref="AI83">
    <cfRule type="expression" dxfId="50" priority="84" stopIfTrue="1">
      <formula>#REF!="totalizador"</formula>
    </cfRule>
  </conditionalFormatting>
  <conditionalFormatting sqref="AJ104">
    <cfRule type="expression" dxfId="49" priority="83" stopIfTrue="1">
      <formula>#REF!="totalizador"</formula>
    </cfRule>
  </conditionalFormatting>
  <conditionalFormatting sqref="AJ83">
    <cfRule type="expression" dxfId="48" priority="78" stopIfTrue="1">
      <formula>#REF!="totalizador"</formula>
    </cfRule>
  </conditionalFormatting>
  <conditionalFormatting sqref="AJ83">
    <cfRule type="expression" dxfId="47" priority="77" stopIfTrue="1">
      <formula>#REF!="totalizador"</formula>
    </cfRule>
  </conditionalFormatting>
  <conditionalFormatting sqref="AJ83">
    <cfRule type="expression" dxfId="46" priority="76" stopIfTrue="1">
      <formula>#REF!="totalizador"</formula>
    </cfRule>
  </conditionalFormatting>
  <conditionalFormatting sqref="AJ83">
    <cfRule type="expression" dxfId="45" priority="75" stopIfTrue="1">
      <formula>#REF!="totalizador"</formula>
    </cfRule>
  </conditionalFormatting>
  <conditionalFormatting sqref="AK104">
    <cfRule type="expression" dxfId="44" priority="74" stopIfTrue="1">
      <formula>#REF!="totalizador"</formula>
    </cfRule>
  </conditionalFormatting>
  <conditionalFormatting sqref="AK83">
    <cfRule type="expression" dxfId="43" priority="69" stopIfTrue="1">
      <formula>#REF!="totalizador"</formula>
    </cfRule>
  </conditionalFormatting>
  <conditionalFormatting sqref="AK83">
    <cfRule type="expression" dxfId="42" priority="68" stopIfTrue="1">
      <formula>#REF!="totalizador"</formula>
    </cfRule>
  </conditionalFormatting>
  <conditionalFormatting sqref="AK83">
    <cfRule type="expression" dxfId="41" priority="67" stopIfTrue="1">
      <formula>#REF!="totalizador"</formula>
    </cfRule>
  </conditionalFormatting>
  <conditionalFormatting sqref="AK83">
    <cfRule type="expression" dxfId="40" priority="66" stopIfTrue="1">
      <formula>#REF!="totalizador"</formula>
    </cfRule>
  </conditionalFormatting>
  <conditionalFormatting sqref="AL104">
    <cfRule type="expression" dxfId="39" priority="65" stopIfTrue="1">
      <formula>#REF!="totalizador"</formula>
    </cfRule>
  </conditionalFormatting>
  <conditionalFormatting sqref="AL83">
    <cfRule type="expression" dxfId="38" priority="60" stopIfTrue="1">
      <formula>#REF!="totalizador"</formula>
    </cfRule>
  </conditionalFormatting>
  <conditionalFormatting sqref="AL83">
    <cfRule type="expression" dxfId="37" priority="59" stopIfTrue="1">
      <formula>#REF!="totalizador"</formula>
    </cfRule>
  </conditionalFormatting>
  <conditionalFormatting sqref="AL83">
    <cfRule type="expression" dxfId="36" priority="58" stopIfTrue="1">
      <formula>#REF!="totalizador"</formula>
    </cfRule>
  </conditionalFormatting>
  <conditionalFormatting sqref="AL83">
    <cfRule type="expression" dxfId="35" priority="57" stopIfTrue="1">
      <formula>#REF!="totalizador"</formula>
    </cfRule>
  </conditionalFormatting>
  <conditionalFormatting sqref="AM104">
    <cfRule type="expression" dxfId="34" priority="56" stopIfTrue="1">
      <formula>#REF!="totalizador"</formula>
    </cfRule>
  </conditionalFormatting>
  <conditionalFormatting sqref="AM83">
    <cfRule type="expression" dxfId="33" priority="51" stopIfTrue="1">
      <formula>#REF!="totalizador"</formula>
    </cfRule>
  </conditionalFormatting>
  <conditionalFormatting sqref="AM83">
    <cfRule type="expression" dxfId="32" priority="50" stopIfTrue="1">
      <formula>#REF!="totalizador"</formula>
    </cfRule>
  </conditionalFormatting>
  <conditionalFormatting sqref="AM83">
    <cfRule type="expression" dxfId="31" priority="49" stopIfTrue="1">
      <formula>#REF!="totalizador"</formula>
    </cfRule>
  </conditionalFormatting>
  <conditionalFormatting sqref="AM83">
    <cfRule type="expression" dxfId="30" priority="48" stopIfTrue="1">
      <formula>#REF!="totalizador"</formula>
    </cfRule>
  </conditionalFormatting>
  <conditionalFormatting sqref="AN104">
    <cfRule type="expression" dxfId="29" priority="47" stopIfTrue="1">
      <formula>#REF!="totalizador"</formula>
    </cfRule>
  </conditionalFormatting>
  <conditionalFormatting sqref="AN83">
    <cfRule type="expression" dxfId="28" priority="42" stopIfTrue="1">
      <formula>#REF!="totalizador"</formula>
    </cfRule>
  </conditionalFormatting>
  <conditionalFormatting sqref="AN83">
    <cfRule type="expression" dxfId="27" priority="41" stopIfTrue="1">
      <formula>#REF!="totalizador"</formula>
    </cfRule>
  </conditionalFormatting>
  <conditionalFormatting sqref="AN83">
    <cfRule type="expression" dxfId="26" priority="40" stopIfTrue="1">
      <formula>#REF!="totalizador"</formula>
    </cfRule>
  </conditionalFormatting>
  <conditionalFormatting sqref="AN83">
    <cfRule type="expression" dxfId="25" priority="39" stopIfTrue="1">
      <formula>#REF!="totalizador"</formula>
    </cfRule>
  </conditionalFormatting>
  <conditionalFormatting sqref="AO104">
    <cfRule type="expression" dxfId="24" priority="38" stopIfTrue="1">
      <formula>#REF!="totalizador"</formula>
    </cfRule>
  </conditionalFormatting>
  <conditionalFormatting sqref="AO83">
    <cfRule type="expression" dxfId="23" priority="33" stopIfTrue="1">
      <formula>#REF!="totalizador"</formula>
    </cfRule>
  </conditionalFormatting>
  <conditionalFormatting sqref="AO83">
    <cfRule type="expression" dxfId="22" priority="32" stopIfTrue="1">
      <formula>#REF!="totalizador"</formula>
    </cfRule>
  </conditionalFormatting>
  <conditionalFormatting sqref="AO83">
    <cfRule type="expression" dxfId="21" priority="31" stopIfTrue="1">
      <formula>#REF!="totalizador"</formula>
    </cfRule>
  </conditionalFormatting>
  <conditionalFormatting sqref="AO83">
    <cfRule type="expression" dxfId="20" priority="30" stopIfTrue="1">
      <formula>#REF!="totalizador"</formula>
    </cfRule>
  </conditionalFormatting>
  <conditionalFormatting sqref="AP104">
    <cfRule type="expression" dxfId="19" priority="24" stopIfTrue="1">
      <formula>#REF!="totalizador"</formula>
    </cfRule>
  </conditionalFormatting>
  <conditionalFormatting sqref="AP83">
    <cfRule type="expression" dxfId="18" priority="23" stopIfTrue="1">
      <formula>#REF!="totalizador"</formula>
    </cfRule>
  </conditionalFormatting>
  <conditionalFormatting sqref="AP83">
    <cfRule type="expression" dxfId="17" priority="22" stopIfTrue="1">
      <formula>#REF!="totalizador"</formula>
    </cfRule>
  </conditionalFormatting>
  <conditionalFormatting sqref="AP83">
    <cfRule type="expression" dxfId="16" priority="21" stopIfTrue="1">
      <formula>#REF!="totalizador"</formula>
    </cfRule>
  </conditionalFormatting>
  <conditionalFormatting sqref="AP83">
    <cfRule type="expression" dxfId="15" priority="20" stopIfTrue="1">
      <formula>#REF!="totalizador"</formula>
    </cfRule>
  </conditionalFormatting>
  <conditionalFormatting sqref="AQ104">
    <cfRule type="expression" dxfId="14" priority="19" stopIfTrue="1">
      <formula>#REF!="totalizador"</formula>
    </cfRule>
  </conditionalFormatting>
  <conditionalFormatting sqref="AQ83">
    <cfRule type="expression" dxfId="13" priority="14" stopIfTrue="1">
      <formula>#REF!="totalizador"</formula>
    </cfRule>
  </conditionalFormatting>
  <conditionalFormatting sqref="AQ83">
    <cfRule type="expression" dxfId="12" priority="13" stopIfTrue="1">
      <formula>#REF!="totalizador"</formula>
    </cfRule>
  </conditionalFormatting>
  <conditionalFormatting sqref="AQ83">
    <cfRule type="expression" dxfId="11" priority="12" stopIfTrue="1">
      <formula>#REF!="totalizador"</formula>
    </cfRule>
  </conditionalFormatting>
  <conditionalFormatting sqref="AQ83">
    <cfRule type="expression" dxfId="10" priority="11" stopIfTrue="1">
      <formula>#REF!="totalizador"</formula>
    </cfRule>
  </conditionalFormatting>
  <conditionalFormatting sqref="AR104">
    <cfRule type="expression" dxfId="4" priority="5" stopIfTrue="1">
      <formula>#REF!="totalizador"</formula>
    </cfRule>
  </conditionalFormatting>
  <conditionalFormatting sqref="AR83">
    <cfRule type="expression" dxfId="3" priority="4" stopIfTrue="1">
      <formula>#REF!="totalizador"</formula>
    </cfRule>
  </conditionalFormatting>
  <conditionalFormatting sqref="AR83">
    <cfRule type="expression" dxfId="2" priority="3" stopIfTrue="1">
      <formula>#REF!="totalizador"</formula>
    </cfRule>
  </conditionalFormatting>
  <conditionalFormatting sqref="AR83">
    <cfRule type="expression" dxfId="1" priority="2" stopIfTrue="1">
      <formula>#REF!="totalizador"</formula>
    </cfRule>
  </conditionalFormatting>
  <conditionalFormatting sqref="AR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J120 AE126:AJ126 AD132:AJ132 AE138:AJ138 AE144:AJ144 AE150:AJ150 AE162 AB132:AC132 Z132:AA132" formulaRange="1"/>
    <ignoredError sqref="AD160:AH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CCA191F33D824B9503C8A29B244561" ma:contentTypeVersion="14" ma:contentTypeDescription="Crear nuevo documento." ma:contentTypeScope="" ma:versionID="5a9dfc498f742eda0f4489bcaed51cf7">
  <xsd:schema xmlns:xsd="http://www.w3.org/2001/XMLSchema" xmlns:xs="http://www.w3.org/2001/XMLSchema" xmlns:p="http://schemas.microsoft.com/office/2006/metadata/properties" xmlns:ns2="f447cc02-473a-4f56-a9c3-27c4a752e392" xmlns:ns3="f06a5b8c-a6cd-4d34-902e-d702515eaec1" targetNamespace="http://schemas.microsoft.com/office/2006/metadata/properties" ma:root="true" ma:fieldsID="15889e8d3594913a425e29daf98ed885" ns2:_="" ns3:_="">
    <xsd:import namespace="f447cc02-473a-4f56-a9c3-27c4a752e392"/>
    <xsd:import namespace="f06a5b8c-a6cd-4d34-902e-d702515ea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7cc02-473a-4f56-a9c3-27c4a752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ce4f9418-c492-4f79-9ff9-077cd3c54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a5b8c-a6cd-4d34-902e-d702515ea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a0748f-01a0-45ba-b657-490c71919d60}" ma:internalName="TaxCatchAll" ma:showField="CatchAllData" ma:web="f06a5b8c-a6cd-4d34-902e-d702515ea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E2492-B4BF-45E8-A799-DF5464DC6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7cc02-473a-4f56-a9c3-27c4a752e392"/>
    <ds:schemaRef ds:uri="f06a5b8c-a6cd-4d34-902e-d702515ea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13B3A-A66E-4ED9-95A6-B47A5B8C7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2023-03-28T17:37:19Z</dcterms:modified>
</cp:coreProperties>
</file>